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30" windowWidth="12120" windowHeight="8535" activeTab="0"/>
  </bookViews>
  <sheets>
    <sheet name="стр1" sheetId="1" r:id="rId1"/>
    <sheet name="полугодие 08" sheetId="2" r:id="rId2"/>
  </sheets>
  <definedNames>
    <definedName name="_xlnm.Print_Area" localSheetId="0">'стр1'!$A$1:$DC$100</definedName>
  </definedNames>
  <calcPr fullCalcOnLoad="1"/>
</workbook>
</file>

<file path=xl/sharedStrings.xml><?xml version="1.0" encoding="utf-8"?>
<sst xmlns="http://schemas.openxmlformats.org/spreadsheetml/2006/main" count="457" uniqueCount="320">
  <si>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</si>
  <si>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</si>
  <si>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</si>
  <si>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</si>
  <si>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</si>
  <si>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</si>
  <si>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</si>
  <si>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</si>
  <si>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</si>
  <si>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</si>
  <si>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</si>
  <si>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</si>
  <si>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</si>
  <si>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</si>
  <si>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</si>
  <si>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</si>
  <si>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</si>
  <si>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</si>
  <si>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</si>
  <si>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</si>
  <si>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</si>
  <si>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</si>
  <si>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</si>
  <si>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</si>
  <si>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</si>
  <si>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</si>
  <si>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</si>
  <si>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</si>
  <si>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</si>
  <si>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</si>
  <si>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</si>
  <si>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</si>
  <si>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</si>
  <si>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</si>
  <si>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</si>
  <si>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</si>
  <si>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</si>
  <si>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</si>
  <si>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</si>
  <si>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</si>
  <si>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</si>
  <si>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</si>
  <si>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</si>
  <si>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</si>
  <si>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</si>
  <si>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</si>
  <si>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</si>
  <si>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</si>
  <si>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</si>
  <si>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</si>
  <si>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</si>
  <si>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</si>
  <si>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</si>
  <si>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</si>
  <si>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</si>
  <si>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</si>
  <si>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</si>
  <si>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</si>
  <si>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</si>
  <si>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</si>
  <si>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</si>
  <si>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</si>
  <si>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</si>
  <si>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</si>
  <si>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</si>
  <si>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</si>
  <si>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</si>
  <si>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</si>
  <si>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</si>
  <si>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</si>
  <si>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</si>
  <si>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</si>
  <si>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</si>
  <si>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</si>
  <si>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</si>
  <si>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</si>
  <si>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</si>
  <si>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</si>
  <si>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</si>
  <si>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</si>
  <si>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</si>
  <si>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</si>
  <si>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</si>
  <si>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</si>
  <si>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</si>
  <si>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</si>
  <si>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</si>
  <si>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</si>
  <si>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</si>
  <si>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</si>
  <si>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</si>
  <si>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</si>
  <si>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</si>
  <si>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</si>
  <si>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</si>
  <si>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</si>
  <si>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</si>
  <si>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</si>
  <si>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</si>
  <si>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</si>
  <si>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</si>
  <si>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</si>
  <si>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</si>
  <si>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</si>
  <si>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</si>
  <si>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</si>
  <si>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</si>
  <si>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</si>
  <si>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</si>
  <si>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</si>
  <si>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</si>
  <si>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</si>
  <si>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</si>
  <si>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</si>
  <si>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</si>
  <si>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</si>
  <si>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</si>
  <si>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</si>
  <si>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</si>
  <si>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</si>
  <si>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</si>
  <si>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</si>
  <si>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</si>
  <si>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</si>
  <si>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</si>
  <si>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</si>
  <si>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</si>
  <si>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</si>
  <si>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</si>
  <si>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</si>
  <si>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</si>
  <si>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НДС</t>
  </si>
  <si>
    <t>ОАО Агентство "Роспечать"</t>
  </si>
  <si>
    <t>Распространение печати, торговля</t>
  </si>
  <si>
    <t>Открытое Акционерное Общество</t>
  </si>
  <si>
    <t>Единица измерения: тыс. руб.</t>
  </si>
  <si>
    <t>47</t>
  </si>
  <si>
    <t>16</t>
  </si>
  <si>
    <t>7734006150</t>
  </si>
  <si>
    <t>04856169</t>
  </si>
  <si>
    <t>64.11.14</t>
  </si>
  <si>
    <t>-</t>
  </si>
  <si>
    <t>123995, г. Москва, проспект маршала Жукова, д. 4</t>
  </si>
  <si>
    <t>384</t>
  </si>
  <si>
    <t>Прочие налоги и сборы</t>
  </si>
  <si>
    <t>Транспортный налог</t>
  </si>
  <si>
    <t>Социальное страхование</t>
  </si>
  <si>
    <t>58.2</t>
  </si>
  <si>
    <t>58.3</t>
  </si>
  <si>
    <t>05</t>
  </si>
  <si>
    <t>Оборотно-сальдовая ведомость</t>
  </si>
  <si>
    <t>Счет</t>
  </si>
  <si>
    <t>Сальдо на конец периода</t>
  </si>
  <si>
    <t>Код</t>
  </si>
  <si>
    <t>Наименование</t>
  </si>
  <si>
    <t>Дебет</t>
  </si>
  <si>
    <t>Кредит</t>
  </si>
  <si>
    <t>01</t>
  </si>
  <si>
    <t xml:space="preserve"> </t>
  </si>
  <si>
    <t>02</t>
  </si>
  <si>
    <t>Амортизация ОС</t>
  </si>
  <si>
    <t>04</t>
  </si>
  <si>
    <t>Амортизация НМА</t>
  </si>
  <si>
    <t>09</t>
  </si>
  <si>
    <t>Отлож. налоговые активы</t>
  </si>
  <si>
    <t>10</t>
  </si>
  <si>
    <t>Материалы</t>
  </si>
  <si>
    <t>19</t>
  </si>
  <si>
    <t>НДС по приобр. ценностям</t>
  </si>
  <si>
    <t>41</t>
  </si>
  <si>
    <t>Товары</t>
  </si>
  <si>
    <t>50</t>
  </si>
  <si>
    <t>Касса</t>
  </si>
  <si>
    <t>51</t>
  </si>
  <si>
    <t>Расчетные счета</t>
  </si>
  <si>
    <t>58</t>
  </si>
  <si>
    <t>Финансовые вложения</t>
  </si>
  <si>
    <t>60.1</t>
  </si>
  <si>
    <t>Расч. с пост. в руб.</t>
  </si>
  <si>
    <t>60.2</t>
  </si>
  <si>
    <t>Авансы выданные в руб.</t>
  </si>
  <si>
    <t>60.22</t>
  </si>
  <si>
    <t>Авансы выданные в вал.</t>
  </si>
  <si>
    <t>62.1</t>
  </si>
  <si>
    <t>Расч. с покуп. в руб.</t>
  </si>
  <si>
    <t>62.2</t>
  </si>
  <si>
    <t>Авансы получ. в руб.</t>
  </si>
  <si>
    <t>62.11</t>
  </si>
  <si>
    <t>Расч. с покуп. в вал.</t>
  </si>
  <si>
    <t>62.22</t>
  </si>
  <si>
    <t>Авансы получ. в вал.</t>
  </si>
  <si>
    <t>68.1</t>
  </si>
  <si>
    <t>Налог на доходы физ.лиц</t>
  </si>
  <si>
    <t>68.2</t>
  </si>
  <si>
    <t>68.8</t>
  </si>
  <si>
    <t>Налог на имущество</t>
  </si>
  <si>
    <t>68.10</t>
  </si>
  <si>
    <t>68.12</t>
  </si>
  <si>
    <t>Налог за загрязнение окр.среды</t>
  </si>
  <si>
    <t>68.13</t>
  </si>
  <si>
    <t>69.1</t>
  </si>
  <si>
    <t>69.2.1</t>
  </si>
  <si>
    <t>Федеральный бюджет</t>
  </si>
  <si>
    <t>69.2.2</t>
  </si>
  <si>
    <t>Страховой ПФ</t>
  </si>
  <si>
    <t>69.2.3</t>
  </si>
  <si>
    <t>Накопительный ПФ</t>
  </si>
  <si>
    <t>69.3.1</t>
  </si>
  <si>
    <t>ФФОМС</t>
  </si>
  <si>
    <t>69.3.2</t>
  </si>
  <si>
    <t>ТФОМС</t>
  </si>
  <si>
    <t>69.11</t>
  </si>
  <si>
    <t>Страхование от НС и ПЗ</t>
  </si>
  <si>
    <t>69.12</t>
  </si>
  <si>
    <t>Расх. по набору раб. силы</t>
  </si>
  <si>
    <t>70</t>
  </si>
  <si>
    <t>Расч. по оплате труда</t>
  </si>
  <si>
    <t>71</t>
  </si>
  <si>
    <t>Расч. с подотчетн. лицами</t>
  </si>
  <si>
    <t>73</t>
  </si>
  <si>
    <t>Расч.с перс.по проч.опер.</t>
  </si>
  <si>
    <t>75</t>
  </si>
  <si>
    <t>Расчеты с учредителями</t>
  </si>
  <si>
    <t>77</t>
  </si>
  <si>
    <t>Отлож.налог.обязательства</t>
  </si>
  <si>
    <t>80</t>
  </si>
  <si>
    <t>82</t>
  </si>
  <si>
    <t>83</t>
  </si>
  <si>
    <t>84</t>
  </si>
  <si>
    <t>Нераспределенная прибыль</t>
  </si>
  <si>
    <t>86</t>
  </si>
  <si>
    <t>Целевое финансирование</t>
  </si>
  <si>
    <t>97</t>
  </si>
  <si>
    <t>Расходы будущих периодов</t>
  </si>
  <si>
    <t>99</t>
  </si>
  <si>
    <t>Прибыли и убытки</t>
  </si>
  <si>
    <t>15</t>
  </si>
  <si>
    <t>Заготовл. и приобр. МЦ</t>
  </si>
  <si>
    <t>Отклонение в стоимости МЦ</t>
  </si>
  <si>
    <t>Гробман И.З.</t>
  </si>
  <si>
    <t>68.4</t>
  </si>
  <si>
    <t>Налог на прибыль</t>
  </si>
  <si>
    <t>99.2.3</t>
  </si>
  <si>
    <t>Постоянное налог. обязат.</t>
  </si>
  <si>
    <t>66</t>
  </si>
  <si>
    <t>Расч. по краткоср. кред.</t>
  </si>
  <si>
    <t>52</t>
  </si>
  <si>
    <t>Валютные счета</t>
  </si>
  <si>
    <t>58.1</t>
  </si>
  <si>
    <t>Паи и акции</t>
  </si>
  <si>
    <t>Долговые ценные бумаги</t>
  </si>
  <si>
    <t>Предоставленные займы</t>
  </si>
  <si>
    <t>66.3</t>
  </si>
  <si>
    <t>Краткоср. займы в руб.</t>
  </si>
  <si>
    <t>66.4</t>
  </si>
  <si>
    <t>Проц.по кратк.займ.в руб.</t>
  </si>
  <si>
    <t>99.1</t>
  </si>
  <si>
    <t>99.2</t>
  </si>
  <si>
    <t>99.2.1</t>
  </si>
  <si>
    <t>Условн. расход по налогу</t>
  </si>
  <si>
    <t>8</t>
  </si>
  <si>
    <t>Власов А.В.</t>
  </si>
  <si>
    <t>60.11</t>
  </si>
  <si>
    <t>Расч. с пост. в вал.</t>
  </si>
  <si>
    <t>20.2</t>
  </si>
  <si>
    <t>Пр-во каталога и др.полиграфии</t>
  </si>
  <si>
    <t>25</t>
  </si>
  <si>
    <t>2008</t>
  </si>
  <si>
    <t>30 июня</t>
  </si>
  <si>
    <t>06</t>
  </si>
  <si>
    <t>30</t>
  </si>
  <si>
    <t>июля</t>
  </si>
  <si>
    <t>за 1 Полугодие 2008 г.</t>
  </si>
  <si>
    <t>55</t>
  </si>
  <si>
    <t>Специальн. счета в банках</t>
  </si>
  <si>
    <t>60</t>
  </si>
  <si>
    <t>Расчеты с поставщиками</t>
  </si>
  <si>
    <t>62</t>
  </si>
  <si>
    <t>Расч. с покупател. и зак.</t>
  </si>
  <si>
    <t>75.2</t>
  </si>
  <si>
    <t>Выплата доходов</t>
  </si>
  <si>
    <t>76.2</t>
  </si>
  <si>
    <t>Расч.по возвратам пост.в руб.</t>
  </si>
  <si>
    <t>76.4</t>
  </si>
  <si>
    <t>Депонированные суммы</t>
  </si>
  <si>
    <t>76.5.1</t>
  </si>
  <si>
    <t>Невыясненные суммы</t>
  </si>
  <si>
    <t>76.5.2</t>
  </si>
  <si>
    <t>Расчеты по ценным бумагам</t>
  </si>
  <si>
    <t>76.5.3</t>
  </si>
  <si>
    <t>Расч.по возвратам кл. в руб.</t>
  </si>
  <si>
    <t>76.5.4</t>
  </si>
  <si>
    <t>Прочие расчеты(в т.ч.претенз.)</t>
  </si>
  <si>
    <t>76.6.01</t>
  </si>
  <si>
    <t>Расч. с пок. по подписке</t>
  </si>
  <si>
    <t>76.6.03</t>
  </si>
  <si>
    <t>Расч. с пост. по подписке</t>
  </si>
  <si>
    <t>76.6.04</t>
  </si>
  <si>
    <t>Расч.с пост по резервам</t>
  </si>
  <si>
    <t>76.6.05</t>
  </si>
  <si>
    <t>Расч. с пок. по прекр. подп.</t>
  </si>
  <si>
    <t>76.6.11</t>
  </si>
  <si>
    <t>Расч. с пок. по подп. вал</t>
  </si>
  <si>
    <t>76.6.33</t>
  </si>
  <si>
    <t>Расч. с пост. по подп вал</t>
  </si>
  <si>
    <t>76.7</t>
  </si>
  <si>
    <t>Расчеты по удержаниям из з/п</t>
  </si>
  <si>
    <t>76.8</t>
  </si>
  <si>
    <t>Расчеты по заказам</t>
  </si>
  <si>
    <t>76.8.1</t>
  </si>
  <si>
    <t>Заказы по подписке</t>
  </si>
  <si>
    <t>76.9</t>
  </si>
  <si>
    <t>Расчеты по прекращ. подп</t>
  </si>
  <si>
    <t>76.10</t>
  </si>
  <si>
    <t>Расч. с пост. по путевкам</t>
  </si>
  <si>
    <t>76.АВ</t>
  </si>
  <si>
    <t>НДС с авансов получ.</t>
  </si>
  <si>
    <t>76.Н</t>
  </si>
  <si>
    <t>Отложенные налоги</t>
  </si>
  <si>
    <t>30/06/08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</si>
</sst>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.00_ ;\-#,##0.00\ "/>
    <numFmt numFmtId="167" formatCode="0.00_ ;\-0.00\ "/>
    <numFmt numFmtId="168" formatCode="0_ ;\-0\ "/>
    <numFmt numFmtId="169" formatCode="#,##0.0"/>
    <numFmt numFmtId="170" formatCode="#,##0_ ;\-#,##0\ "/>
  </numFmts>
  <fonts count="1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" fontId="6" fillId="0" borderId="0" xfId="0" applyNumberFormat="1" applyFont="1" applyAlignment="1">
      <alignment horizontal="centerContinuous"/>
    </xf>
    <xf numFmtId="4" fontId="0" fillId="0" borderId="0" xfId="0" applyNumberFormat="1" applyAlignment="1">
      <alignment horizontal="centerContinuous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Continuous" vertical="center" wrapText="1"/>
    </xf>
    <xf numFmtId="4" fontId="0" fillId="0" borderId="0" xfId="0" applyNumberFormat="1" applyAlignment="1">
      <alignment horizontal="centerContinuous" vertical="center" wrapText="1"/>
    </xf>
    <xf numFmtId="4" fontId="0" fillId="0" borderId="0" xfId="0" applyNumberFormat="1" applyAlignment="1">
      <alignment vertical="center" wrapText="1"/>
    </xf>
    <xf numFmtId="4" fontId="0" fillId="0" borderId="19" xfId="0" applyNumberFormat="1" applyBorder="1" applyAlignment="1">
      <alignment horizontal="centerContinuous"/>
    </xf>
    <xf numFmtId="4" fontId="0" fillId="0" borderId="20" xfId="0" applyNumberFormat="1" applyBorder="1" applyAlignment="1">
      <alignment horizontal="centerContinuous"/>
    </xf>
    <xf numFmtId="4" fontId="0" fillId="0" borderId="8" xfId="0" applyNumberFormat="1" applyBorder="1" applyAlignment="1">
      <alignment horizontal="centerContinuous"/>
    </xf>
    <xf numFmtId="4" fontId="0" fillId="0" borderId="9" xfId="0" applyNumberFormat="1" applyBorder="1" applyAlignment="1">
      <alignment horizontal="centerContinuous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7" xfId="0" applyNumberFormat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" fontId="0" fillId="2" borderId="25" xfId="0" applyNumberFormat="1" applyFill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/>
    </xf>
    <xf numFmtId="4" fontId="0" fillId="3" borderId="25" xfId="0" applyNumberFormat="1" applyFill="1" applyBorder="1" applyAlignment="1">
      <alignment horizontal="right"/>
    </xf>
    <xf numFmtId="0" fontId="1" fillId="0" borderId="3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35" xfId="0" applyFont="1" applyFill="1" applyBorder="1" applyAlignment="1">
      <alignment vertical="top" wrapText="1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9" fontId="1" fillId="0" borderId="26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49" fontId="1" fillId="0" borderId="3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68" fontId="1" fillId="0" borderId="3" xfId="20" applyNumberFormat="1" applyFont="1" applyFill="1" applyBorder="1" applyAlignment="1">
      <alignment horizontal="center"/>
    </xf>
    <xf numFmtId="168" fontId="1" fillId="0" borderId="4" xfId="20" applyNumberFormat="1" applyFont="1" applyFill="1" applyBorder="1" applyAlignment="1">
      <alignment horizontal="center"/>
    </xf>
    <xf numFmtId="168" fontId="1" fillId="0" borderId="12" xfId="2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left"/>
    </xf>
    <xf numFmtId="3" fontId="1" fillId="0" borderId="34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3" fontId="1" fillId="0" borderId="18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1" fontId="1" fillId="0" borderId="1" xfId="0" applyNumberFormat="1" applyFont="1" applyFill="1" applyBorder="1" applyAlignment="1">
      <alignment horizontal="center"/>
    </xf>
    <xf numFmtId="41" fontId="1" fillId="0" borderId="2" xfId="0" applyNumberFormat="1" applyFont="1" applyFill="1" applyBorder="1" applyAlignment="1">
      <alignment horizontal="center"/>
    </xf>
    <xf numFmtId="41" fontId="1" fillId="0" borderId="39" xfId="0" applyNumberFormat="1" applyFont="1" applyFill="1" applyBorder="1" applyAlignment="1">
      <alignment horizontal="center"/>
    </xf>
    <xf numFmtId="41" fontId="1" fillId="0" borderId="13" xfId="0" applyNumberFormat="1" applyFont="1" applyFill="1" applyBorder="1" applyAlignment="1">
      <alignment horizontal="center"/>
    </xf>
    <xf numFmtId="41" fontId="1" fillId="0" borderId="35" xfId="0" applyNumberFormat="1" applyFont="1" applyFill="1" applyBorder="1" applyAlignment="1">
      <alignment horizontal="center"/>
    </xf>
    <xf numFmtId="41" fontId="1" fillId="0" borderId="14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41" fontId="1" fillId="0" borderId="3" xfId="0" applyNumberFormat="1" applyFont="1" applyFill="1" applyBorder="1" applyAlignment="1">
      <alignment horizontal="center"/>
    </xf>
    <xf numFmtId="41" fontId="1" fillId="0" borderId="4" xfId="0" applyNumberFormat="1" applyFont="1" applyFill="1" applyBorder="1" applyAlignment="1">
      <alignment horizontal="center"/>
    </xf>
    <xf numFmtId="41" fontId="1" fillId="0" borderId="34" xfId="0" applyNumberFormat="1" applyFont="1" applyFill="1" applyBorder="1" applyAlignment="1">
      <alignment horizontal="center"/>
    </xf>
    <xf numFmtId="170" fontId="1" fillId="0" borderId="3" xfId="0" applyNumberFormat="1" applyFont="1" applyFill="1" applyBorder="1" applyAlignment="1">
      <alignment horizontal="center"/>
    </xf>
    <xf numFmtId="170" fontId="1" fillId="0" borderId="4" xfId="0" applyNumberFormat="1" applyFont="1" applyFill="1" applyBorder="1" applyAlignment="1">
      <alignment horizontal="center"/>
    </xf>
    <xf numFmtId="170" fontId="1" fillId="0" borderId="12" xfId="0" applyNumberFormat="1" applyFont="1" applyFill="1" applyBorder="1" applyAlignment="1">
      <alignment horizontal="center"/>
    </xf>
    <xf numFmtId="43" fontId="1" fillId="0" borderId="3" xfId="0" applyNumberFormat="1" applyFont="1" applyFill="1" applyBorder="1" applyAlignment="1">
      <alignment horizontal="left"/>
    </xf>
    <xf numFmtId="43" fontId="1" fillId="0" borderId="4" xfId="0" applyNumberFormat="1" applyFont="1" applyFill="1" applyBorder="1" applyAlignment="1">
      <alignment horizontal="left"/>
    </xf>
    <xf numFmtId="43" fontId="1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905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Обновить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90575" y="0"/>
          <a:ext cx="7429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Настройка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99"/>
  <sheetViews>
    <sheetView tabSelected="1" view="pageBreakPreview" zoomScaleSheetLayoutView="100" workbookViewId="0" topLeftCell="A1">
      <selection activeCell="CL15" sqref="CL15:DC15"/>
    </sheetView>
  </sheetViews>
  <sheetFormatPr defaultColWidth="9.00390625" defaultRowHeight="12.75"/>
  <cols>
    <col min="1" max="107" width="0.875" style="1" customWidth="1"/>
    <col min="108" max="108" width="15.375" style="0" customWidth="1"/>
    <col min="109" max="109" width="14.875" style="0" customWidth="1"/>
    <col min="110" max="110" width="26.25390625" style="0" customWidth="1"/>
    <col min="111" max="111" width="16.25390625" style="0" customWidth="1"/>
    <col min="112" max="112" width="15.00390625" style="0" customWidth="1"/>
    <col min="113" max="113" width="14.125" style="0" customWidth="1"/>
    <col min="114" max="114" width="12.75390625" style="0" customWidth="1"/>
    <col min="115" max="234" width="0.875" style="0" customWidth="1"/>
    <col min="235" max="16384" width="0.875" style="1" customWidth="1"/>
  </cols>
  <sheetData>
    <row r="1" spans="1:107" ht="15.75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</row>
    <row r="2" spans="41:67" ht="12.75">
      <c r="AO2" s="2" t="s">
        <v>31</v>
      </c>
      <c r="AP2" s="79" t="s">
        <v>268</v>
      </c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135">
        <v>200</v>
      </c>
      <c r="BH2" s="135"/>
      <c r="BI2" s="135"/>
      <c r="BJ2" s="135"/>
      <c r="BK2" s="135"/>
      <c r="BL2" s="79" t="s">
        <v>260</v>
      </c>
      <c r="BM2" s="79"/>
      <c r="BN2" s="79"/>
      <c r="BO2" s="1" t="s">
        <v>32</v>
      </c>
    </row>
    <row r="3" spans="90:107" ht="13.5" thickBot="1">
      <c r="CL3" s="67" t="s">
        <v>33</v>
      </c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9"/>
    </row>
    <row r="4" spans="87:107" ht="12.75">
      <c r="CI4" s="2" t="s">
        <v>40</v>
      </c>
      <c r="CL4" s="136" t="s">
        <v>34</v>
      </c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8"/>
    </row>
    <row r="5" spans="87:107" ht="12.75">
      <c r="CI5" s="2" t="s">
        <v>41</v>
      </c>
      <c r="CL5" s="89" t="s">
        <v>267</v>
      </c>
      <c r="CM5" s="90"/>
      <c r="CN5" s="90"/>
      <c r="CO5" s="90"/>
      <c r="CP5" s="90"/>
      <c r="CQ5" s="91"/>
      <c r="CR5" s="141" t="s">
        <v>269</v>
      </c>
      <c r="CS5" s="90"/>
      <c r="CT5" s="90"/>
      <c r="CU5" s="90"/>
      <c r="CV5" s="90"/>
      <c r="CW5" s="91"/>
      <c r="CX5" s="141" t="s">
        <v>270</v>
      </c>
      <c r="CY5" s="90"/>
      <c r="CZ5" s="90"/>
      <c r="DA5" s="90"/>
      <c r="DB5" s="90"/>
      <c r="DC5" s="142"/>
    </row>
    <row r="6" spans="1:107" ht="12.75">
      <c r="A6" s="1" t="s">
        <v>35</v>
      </c>
      <c r="N6" s="115" t="s">
        <v>132</v>
      </c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CI6" s="2" t="s">
        <v>42</v>
      </c>
      <c r="CL6" s="89" t="s">
        <v>139</v>
      </c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142"/>
    </row>
    <row r="7" spans="1:107" ht="12.75">
      <c r="A7" s="1" t="s">
        <v>36</v>
      </c>
      <c r="CI7" s="2" t="s">
        <v>43</v>
      </c>
      <c r="CL7" s="89" t="s">
        <v>138</v>
      </c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142"/>
    </row>
    <row r="8" spans="1:107" ht="12.75">
      <c r="A8" s="1" t="s">
        <v>37</v>
      </c>
      <c r="S8" s="115" t="s">
        <v>133</v>
      </c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CI8" s="2" t="s">
        <v>44</v>
      </c>
      <c r="CL8" s="89" t="s">
        <v>140</v>
      </c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142"/>
    </row>
    <row r="9" spans="1:107" ht="12.75">
      <c r="A9" s="1" t="s">
        <v>38</v>
      </c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CL9" s="118" t="s">
        <v>136</v>
      </c>
      <c r="CM9" s="119"/>
      <c r="CN9" s="119"/>
      <c r="CO9" s="119"/>
      <c r="CP9" s="119"/>
      <c r="CQ9" s="119"/>
      <c r="CR9" s="119"/>
      <c r="CS9" s="119"/>
      <c r="CT9" s="120"/>
      <c r="CU9" s="144" t="s">
        <v>137</v>
      </c>
      <c r="CV9" s="119"/>
      <c r="CW9" s="119"/>
      <c r="CX9" s="119"/>
      <c r="CY9" s="119"/>
      <c r="CZ9" s="119"/>
      <c r="DA9" s="119"/>
      <c r="DB9" s="119"/>
      <c r="DC9" s="145"/>
    </row>
    <row r="10" spans="1:107" ht="12.75">
      <c r="A10" s="115" t="s">
        <v>134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CI10" s="2" t="s">
        <v>45</v>
      </c>
      <c r="CL10" s="78"/>
      <c r="CM10" s="79"/>
      <c r="CN10" s="79"/>
      <c r="CO10" s="79"/>
      <c r="CP10" s="79"/>
      <c r="CQ10" s="79"/>
      <c r="CR10" s="79"/>
      <c r="CS10" s="79"/>
      <c r="CT10" s="80"/>
      <c r="CU10" s="146"/>
      <c r="CV10" s="79"/>
      <c r="CW10" s="79"/>
      <c r="CX10" s="79"/>
      <c r="CY10" s="79"/>
      <c r="CZ10" s="79"/>
      <c r="DA10" s="79"/>
      <c r="DB10" s="79"/>
      <c r="DC10" s="147"/>
    </row>
    <row r="11" spans="1:107" ht="13.5" thickBot="1">
      <c r="A11" s="1" t="s">
        <v>135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46</v>
      </c>
      <c r="CL11" s="96" t="s">
        <v>143</v>
      </c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143"/>
    </row>
    <row r="12" spans="1:107" ht="12.75">
      <c r="A12" s="1" t="s">
        <v>39</v>
      </c>
      <c r="Z12" s="148" t="s">
        <v>142</v>
      </c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</row>
    <row r="13" ht="13.5" thickBot="1"/>
    <row r="14" spans="64:107" ht="12.75">
      <c r="BL14" s="1" t="s">
        <v>47</v>
      </c>
      <c r="CL14" s="136" t="s">
        <v>319</v>
      </c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8"/>
    </row>
    <row r="15" spans="64:107" ht="13.5" thickBot="1">
      <c r="BL15" s="1" t="s">
        <v>127</v>
      </c>
      <c r="CL15" s="96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143"/>
    </row>
    <row r="17" spans="1:107" ht="26.25" customHeight="1">
      <c r="A17" s="63" t="s">
        <v>49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0"/>
      <c r="BD17" s="61" t="s">
        <v>0</v>
      </c>
      <c r="BE17" s="62"/>
      <c r="BF17" s="62"/>
      <c r="BG17" s="62"/>
      <c r="BH17" s="62"/>
      <c r="BI17" s="62"/>
      <c r="BJ17" s="62"/>
      <c r="BK17" s="62"/>
      <c r="BL17" s="62"/>
      <c r="BM17" s="62"/>
      <c r="BN17" s="58"/>
      <c r="BO17" s="61" t="s">
        <v>1</v>
      </c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58"/>
      <c r="CJ17" s="61" t="s">
        <v>2</v>
      </c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58"/>
    </row>
    <row r="18" spans="1:107" ht="13.5" thickBot="1">
      <c r="A18" s="59">
        <v>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67">
        <v>2</v>
      </c>
      <c r="BE18" s="68"/>
      <c r="BF18" s="68"/>
      <c r="BG18" s="68"/>
      <c r="BH18" s="68"/>
      <c r="BI18" s="68"/>
      <c r="BJ18" s="68"/>
      <c r="BK18" s="68"/>
      <c r="BL18" s="68"/>
      <c r="BM18" s="68"/>
      <c r="BN18" s="69"/>
      <c r="BO18" s="67">
        <v>3</v>
      </c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9"/>
      <c r="CJ18" s="67">
        <v>4</v>
      </c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9"/>
    </row>
    <row r="19" spans="1:107" ht="12.75">
      <c r="A19" s="70" t="s">
        <v>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5" t="s">
        <v>53</v>
      </c>
      <c r="BE19" s="76"/>
      <c r="BF19" s="76"/>
      <c r="BG19" s="76"/>
      <c r="BH19" s="76"/>
      <c r="BI19" s="76"/>
      <c r="BJ19" s="76"/>
      <c r="BK19" s="76"/>
      <c r="BL19" s="76"/>
      <c r="BM19" s="76"/>
      <c r="BN19" s="77"/>
      <c r="BO19" s="81">
        <v>0</v>
      </c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3"/>
      <c r="CJ19" s="81">
        <v>0</v>
      </c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7"/>
    </row>
    <row r="20" spans="1:107" ht="12.75">
      <c r="A20" s="4"/>
      <c r="B20" s="72" t="s">
        <v>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5"/>
      <c r="BD20" s="78"/>
      <c r="BE20" s="79"/>
      <c r="BF20" s="79"/>
      <c r="BG20" s="79"/>
      <c r="BH20" s="79"/>
      <c r="BI20" s="79"/>
      <c r="BJ20" s="79"/>
      <c r="BK20" s="79"/>
      <c r="BL20" s="79"/>
      <c r="BM20" s="79"/>
      <c r="BN20" s="80"/>
      <c r="BO20" s="84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6"/>
      <c r="CJ20" s="84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8"/>
    </row>
    <row r="21" spans="1:107" ht="12.75">
      <c r="A21" s="6"/>
      <c r="B21" s="73" t="s">
        <v>5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"/>
      <c r="BD21" s="89" t="s">
        <v>54</v>
      </c>
      <c r="BE21" s="90"/>
      <c r="BF21" s="90"/>
      <c r="BG21" s="90"/>
      <c r="BH21" s="90"/>
      <c r="BI21" s="90"/>
      <c r="BJ21" s="90"/>
      <c r="BK21" s="90"/>
      <c r="BL21" s="90"/>
      <c r="BM21" s="90"/>
      <c r="BN21" s="91"/>
      <c r="BO21" s="92">
        <v>72537</v>
      </c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4"/>
      <c r="CJ21" s="92">
        <v>71437</v>
      </c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5"/>
    </row>
    <row r="22" spans="1:107" ht="12.75">
      <c r="A22" s="6"/>
      <c r="B22" s="73" t="s">
        <v>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"/>
      <c r="BD22" s="89" t="s">
        <v>55</v>
      </c>
      <c r="BE22" s="90"/>
      <c r="BF22" s="90"/>
      <c r="BG22" s="90"/>
      <c r="BH22" s="90"/>
      <c r="BI22" s="90"/>
      <c r="BJ22" s="90"/>
      <c r="BK22" s="90"/>
      <c r="BL22" s="90"/>
      <c r="BM22" s="90"/>
      <c r="BN22" s="91"/>
      <c r="BO22" s="92" t="s">
        <v>141</v>
      </c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4"/>
      <c r="CJ22" s="92" t="s">
        <v>141</v>
      </c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5"/>
    </row>
    <row r="23" spans="1:107" ht="12.75">
      <c r="A23" s="6"/>
      <c r="B23" s="73" t="s">
        <v>7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"/>
      <c r="BD23" s="89" t="s">
        <v>56</v>
      </c>
      <c r="BE23" s="90"/>
      <c r="BF23" s="90"/>
      <c r="BG23" s="90"/>
      <c r="BH23" s="90"/>
      <c r="BI23" s="90"/>
      <c r="BJ23" s="90"/>
      <c r="BK23" s="90"/>
      <c r="BL23" s="90"/>
      <c r="BM23" s="90"/>
      <c r="BN23" s="91"/>
      <c r="BO23" s="92" t="s">
        <v>141</v>
      </c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4"/>
      <c r="CJ23" s="92" t="s">
        <v>141</v>
      </c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5"/>
    </row>
    <row r="24" spans="1:107" ht="12.75">
      <c r="A24" s="6"/>
      <c r="B24" s="73" t="s">
        <v>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"/>
      <c r="BD24" s="89" t="s">
        <v>57</v>
      </c>
      <c r="BE24" s="90"/>
      <c r="BF24" s="90"/>
      <c r="BG24" s="90"/>
      <c r="BH24" s="90"/>
      <c r="BI24" s="90"/>
      <c r="BJ24" s="90"/>
      <c r="BK24" s="90"/>
      <c r="BL24" s="90"/>
      <c r="BM24" s="90"/>
      <c r="BN24" s="91"/>
      <c r="BO24" s="92">
        <v>971100</v>
      </c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4"/>
      <c r="CJ24" s="92">
        <v>927307</v>
      </c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5"/>
    </row>
    <row r="25" spans="1:107" ht="12.75">
      <c r="A25" s="6"/>
      <c r="B25" s="73" t="s">
        <v>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"/>
      <c r="BD25" s="89" t="s">
        <v>58</v>
      </c>
      <c r="BE25" s="90"/>
      <c r="BF25" s="90"/>
      <c r="BG25" s="90"/>
      <c r="BH25" s="90"/>
      <c r="BI25" s="90"/>
      <c r="BJ25" s="90"/>
      <c r="BK25" s="90"/>
      <c r="BL25" s="90"/>
      <c r="BM25" s="90"/>
      <c r="BN25" s="91"/>
      <c r="BO25" s="92">
        <v>5695</v>
      </c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4"/>
      <c r="CJ25" s="92">
        <v>7426</v>
      </c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5"/>
    </row>
    <row r="26" spans="1:107" ht="14.25" customHeight="1" thickBot="1">
      <c r="A26" s="8"/>
      <c r="B26" s="74" t="s">
        <v>10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9"/>
      <c r="BD26" s="96" t="s">
        <v>59</v>
      </c>
      <c r="BE26" s="97"/>
      <c r="BF26" s="97"/>
      <c r="BG26" s="97"/>
      <c r="BH26" s="97"/>
      <c r="BI26" s="97"/>
      <c r="BJ26" s="97"/>
      <c r="BK26" s="97"/>
      <c r="BL26" s="97"/>
      <c r="BM26" s="97"/>
      <c r="BN26" s="98"/>
      <c r="BO26" s="99" t="s">
        <v>141</v>
      </c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1"/>
      <c r="CJ26" s="99" t="s">
        <v>141</v>
      </c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2"/>
    </row>
    <row r="27" spans="1:107" ht="13.5" thickBot="1">
      <c r="A27" s="10"/>
      <c r="B27" s="11"/>
      <c r="C27" s="11"/>
      <c r="D27" s="11"/>
      <c r="E27" s="11"/>
      <c r="F27" s="103" t="s">
        <v>11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2"/>
      <c r="BD27" s="104" t="s">
        <v>60</v>
      </c>
      <c r="BE27" s="105"/>
      <c r="BF27" s="105"/>
      <c r="BG27" s="105"/>
      <c r="BH27" s="105"/>
      <c r="BI27" s="105"/>
      <c r="BJ27" s="105"/>
      <c r="BK27" s="105"/>
      <c r="BL27" s="105"/>
      <c r="BM27" s="105"/>
      <c r="BN27" s="106"/>
      <c r="BO27" s="107">
        <f>SUM(BO19:CI26)</f>
        <v>1049332</v>
      </c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9"/>
      <c r="CJ27" s="107">
        <f>SUM(CJ19:CJ26)</f>
        <v>1006170</v>
      </c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10"/>
    </row>
    <row r="28" spans="1:107" ht="12.75">
      <c r="A28" s="70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111"/>
      <c r="BD28" s="75" t="s">
        <v>61</v>
      </c>
      <c r="BE28" s="76"/>
      <c r="BF28" s="76"/>
      <c r="BG28" s="76"/>
      <c r="BH28" s="76"/>
      <c r="BI28" s="76"/>
      <c r="BJ28" s="76"/>
      <c r="BK28" s="76"/>
      <c r="BL28" s="76"/>
      <c r="BM28" s="76"/>
      <c r="BN28" s="77"/>
      <c r="BO28" s="81">
        <f>BO30+BO34+BO36+BO33</f>
        <v>66417</v>
      </c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3"/>
      <c r="CJ28" s="81">
        <f>CJ30+CJ34+CJ36+CJ33</f>
        <v>53311</v>
      </c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3"/>
    </row>
    <row r="29" spans="1:107" ht="12.75">
      <c r="A29" s="4"/>
      <c r="B29" s="72" t="s">
        <v>129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13"/>
      <c r="BD29" s="78"/>
      <c r="BE29" s="79"/>
      <c r="BF29" s="79"/>
      <c r="BG29" s="79"/>
      <c r="BH29" s="79"/>
      <c r="BI29" s="79"/>
      <c r="BJ29" s="79"/>
      <c r="BK29" s="79"/>
      <c r="BL29" s="79"/>
      <c r="BM29" s="79"/>
      <c r="BN29" s="80"/>
      <c r="BO29" s="84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6"/>
      <c r="CJ29" s="114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6"/>
    </row>
    <row r="30" spans="1:107" ht="12.75">
      <c r="A30" s="8"/>
      <c r="B30" s="9"/>
      <c r="C30" s="9"/>
      <c r="D30" s="9"/>
      <c r="E30" s="9"/>
      <c r="F30" s="117" t="s">
        <v>13</v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4"/>
      <c r="BD30" s="118"/>
      <c r="BE30" s="119"/>
      <c r="BF30" s="119"/>
      <c r="BG30" s="119"/>
      <c r="BH30" s="119"/>
      <c r="BI30" s="119"/>
      <c r="BJ30" s="119"/>
      <c r="BK30" s="119"/>
      <c r="BL30" s="119"/>
      <c r="BM30" s="119"/>
      <c r="BN30" s="120"/>
      <c r="BO30" s="121">
        <v>2847</v>
      </c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3"/>
      <c r="CJ30" s="121">
        <v>3394</v>
      </c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4"/>
    </row>
    <row r="31" spans="1:107" ht="12.75">
      <c r="A31" s="4"/>
      <c r="B31" s="5"/>
      <c r="C31" s="5"/>
      <c r="D31" s="72" t="s">
        <v>14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13"/>
      <c r="BD31" s="78"/>
      <c r="BE31" s="79"/>
      <c r="BF31" s="79"/>
      <c r="BG31" s="79"/>
      <c r="BH31" s="79"/>
      <c r="BI31" s="79"/>
      <c r="BJ31" s="79"/>
      <c r="BK31" s="79"/>
      <c r="BL31" s="79"/>
      <c r="BM31" s="79"/>
      <c r="BN31" s="80"/>
      <c r="BO31" s="84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6"/>
      <c r="CJ31" s="84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8"/>
    </row>
    <row r="32" spans="1:107" ht="12.75">
      <c r="A32" s="6"/>
      <c r="B32" s="7"/>
      <c r="C32" s="7"/>
      <c r="D32" s="72" t="s">
        <v>15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15"/>
      <c r="BD32" s="89"/>
      <c r="BE32" s="90"/>
      <c r="BF32" s="90"/>
      <c r="BG32" s="90"/>
      <c r="BH32" s="90"/>
      <c r="BI32" s="90"/>
      <c r="BJ32" s="90"/>
      <c r="BK32" s="90"/>
      <c r="BL32" s="90"/>
      <c r="BM32" s="90"/>
      <c r="BN32" s="91"/>
      <c r="BO32" s="92" t="s">
        <v>141</v>
      </c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4"/>
      <c r="CJ32" s="92" t="s">
        <v>141</v>
      </c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5"/>
    </row>
    <row r="33" spans="1:107" ht="12.75">
      <c r="A33" s="6"/>
      <c r="B33" s="7"/>
      <c r="C33" s="7"/>
      <c r="D33" s="72" t="s">
        <v>16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15"/>
      <c r="BD33" s="89"/>
      <c r="BE33" s="90"/>
      <c r="BF33" s="90"/>
      <c r="BG33" s="90"/>
      <c r="BH33" s="90"/>
      <c r="BI33" s="90"/>
      <c r="BJ33" s="90"/>
      <c r="BK33" s="90"/>
      <c r="BL33" s="90"/>
      <c r="BM33" s="90"/>
      <c r="BN33" s="91"/>
      <c r="BO33" s="92">
        <v>27</v>
      </c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4"/>
      <c r="CJ33" s="125">
        <v>27</v>
      </c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7"/>
    </row>
    <row r="34" spans="1:107" ht="12.75">
      <c r="A34" s="6"/>
      <c r="B34" s="7"/>
      <c r="C34" s="7"/>
      <c r="D34" s="72" t="s">
        <v>17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15"/>
      <c r="BD34" s="89"/>
      <c r="BE34" s="90"/>
      <c r="BF34" s="90"/>
      <c r="BG34" s="90"/>
      <c r="BH34" s="90"/>
      <c r="BI34" s="90"/>
      <c r="BJ34" s="90"/>
      <c r="BK34" s="90"/>
      <c r="BL34" s="90"/>
      <c r="BM34" s="90"/>
      <c r="BN34" s="91"/>
      <c r="BO34" s="92">
        <v>56427</v>
      </c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4"/>
      <c r="CJ34" s="92">
        <v>47370</v>
      </c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5"/>
    </row>
    <row r="35" spans="1:107" ht="12.75">
      <c r="A35" s="6"/>
      <c r="B35" s="7"/>
      <c r="C35" s="7"/>
      <c r="D35" s="72" t="s">
        <v>18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15"/>
      <c r="BD35" s="89"/>
      <c r="BE35" s="90"/>
      <c r="BF35" s="90"/>
      <c r="BG35" s="90"/>
      <c r="BH35" s="90"/>
      <c r="BI35" s="90"/>
      <c r="BJ35" s="90"/>
      <c r="BK35" s="90"/>
      <c r="BL35" s="90"/>
      <c r="BM35" s="90"/>
      <c r="BN35" s="91"/>
      <c r="BO35" s="92" t="s">
        <v>141</v>
      </c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4"/>
      <c r="CJ35" s="92" t="s">
        <v>141</v>
      </c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5"/>
    </row>
    <row r="36" spans="1:107" ht="12.75">
      <c r="A36" s="6"/>
      <c r="B36" s="7"/>
      <c r="C36" s="7"/>
      <c r="D36" s="72" t="s">
        <v>19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15"/>
      <c r="BD36" s="89"/>
      <c r="BE36" s="90"/>
      <c r="BF36" s="90"/>
      <c r="BG36" s="90"/>
      <c r="BH36" s="90"/>
      <c r="BI36" s="90"/>
      <c r="BJ36" s="90"/>
      <c r="BK36" s="90"/>
      <c r="BL36" s="90"/>
      <c r="BM36" s="90"/>
      <c r="BN36" s="91"/>
      <c r="BO36" s="92">
        <v>7116</v>
      </c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4"/>
      <c r="CJ36" s="92">
        <v>2520</v>
      </c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5"/>
    </row>
    <row r="37" spans="1:107" ht="12.75">
      <c r="A37" s="6"/>
      <c r="B37" s="7"/>
      <c r="C37" s="7"/>
      <c r="D37" s="72" t="s">
        <v>20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15"/>
      <c r="BD37" s="89"/>
      <c r="BE37" s="90"/>
      <c r="BF37" s="90"/>
      <c r="BG37" s="90"/>
      <c r="BH37" s="90"/>
      <c r="BI37" s="90"/>
      <c r="BJ37" s="90"/>
      <c r="BK37" s="90"/>
      <c r="BL37" s="90"/>
      <c r="BM37" s="90"/>
      <c r="BN37" s="91"/>
      <c r="BO37" s="92" t="s">
        <v>141</v>
      </c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4"/>
      <c r="CJ37" s="92" t="s">
        <v>141</v>
      </c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5"/>
    </row>
    <row r="38" spans="1:107" ht="25.5" customHeight="1">
      <c r="A38" s="6"/>
      <c r="B38" s="73" t="s">
        <v>21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15"/>
      <c r="BD38" s="89" t="s">
        <v>62</v>
      </c>
      <c r="BE38" s="90"/>
      <c r="BF38" s="90"/>
      <c r="BG38" s="90"/>
      <c r="BH38" s="90"/>
      <c r="BI38" s="90"/>
      <c r="BJ38" s="90"/>
      <c r="BK38" s="90"/>
      <c r="BL38" s="90"/>
      <c r="BM38" s="90"/>
      <c r="BN38" s="91"/>
      <c r="BO38" s="92">
        <v>18707</v>
      </c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4"/>
      <c r="CJ38" s="92">
        <v>18679</v>
      </c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5"/>
    </row>
    <row r="39" spans="1:107" ht="38.25" customHeight="1">
      <c r="A39" s="6"/>
      <c r="B39" s="73" t="s">
        <v>22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15"/>
      <c r="BD39" s="89" t="s">
        <v>63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1"/>
      <c r="BO39" s="92" t="s">
        <v>141</v>
      </c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4"/>
      <c r="CJ39" s="92" t="s">
        <v>141</v>
      </c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5"/>
    </row>
    <row r="40" spans="1:107" ht="12.75">
      <c r="A40" s="6"/>
      <c r="B40" s="7"/>
      <c r="C40" s="7"/>
      <c r="D40" s="128" t="s">
        <v>23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5"/>
      <c r="BD40" s="89"/>
      <c r="BE40" s="90"/>
      <c r="BF40" s="90"/>
      <c r="BG40" s="90"/>
      <c r="BH40" s="90"/>
      <c r="BI40" s="90"/>
      <c r="BJ40" s="90"/>
      <c r="BK40" s="90"/>
      <c r="BL40" s="90"/>
      <c r="BM40" s="90"/>
      <c r="BN40" s="91"/>
      <c r="BO40" s="92" t="s">
        <v>141</v>
      </c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4"/>
      <c r="CJ40" s="92" t="s">
        <v>141</v>
      </c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5"/>
    </row>
    <row r="41" spans="1:107" ht="25.5" customHeight="1">
      <c r="A41" s="6"/>
      <c r="B41" s="73" t="s">
        <v>24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15"/>
      <c r="BD41" s="89" t="s">
        <v>64</v>
      </c>
      <c r="BE41" s="90"/>
      <c r="BF41" s="90"/>
      <c r="BG41" s="90"/>
      <c r="BH41" s="90"/>
      <c r="BI41" s="90"/>
      <c r="BJ41" s="90"/>
      <c r="BK41" s="90"/>
      <c r="BL41" s="90"/>
      <c r="BM41" s="90"/>
      <c r="BN41" s="91"/>
      <c r="BO41" s="92">
        <v>639185</v>
      </c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4"/>
      <c r="CJ41" s="92">
        <v>709504</v>
      </c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5"/>
    </row>
    <row r="42" spans="1:107" ht="12.75">
      <c r="A42" s="6"/>
      <c r="B42" s="7"/>
      <c r="C42" s="7"/>
      <c r="D42" s="128" t="s">
        <v>23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5"/>
      <c r="BD42" s="89"/>
      <c r="BE42" s="90"/>
      <c r="BF42" s="90"/>
      <c r="BG42" s="90"/>
      <c r="BH42" s="90"/>
      <c r="BI42" s="90"/>
      <c r="BJ42" s="90"/>
      <c r="BK42" s="90"/>
      <c r="BL42" s="90"/>
      <c r="BM42" s="90"/>
      <c r="BN42" s="91"/>
      <c r="BO42" s="92">
        <v>367906</v>
      </c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4"/>
      <c r="CJ42" s="92">
        <v>427073</v>
      </c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5"/>
    </row>
    <row r="43" spans="1:107" ht="12.75">
      <c r="A43" s="6"/>
      <c r="B43" s="73" t="s">
        <v>25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15"/>
      <c r="BD43" s="89" t="s">
        <v>65</v>
      </c>
      <c r="BE43" s="90"/>
      <c r="BF43" s="90"/>
      <c r="BG43" s="90"/>
      <c r="BH43" s="90"/>
      <c r="BI43" s="90"/>
      <c r="BJ43" s="90"/>
      <c r="BK43" s="90"/>
      <c r="BL43" s="90"/>
      <c r="BM43" s="90"/>
      <c r="BN43" s="91"/>
      <c r="BO43" s="92">
        <v>1594902</v>
      </c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4"/>
      <c r="CJ43" s="92">
        <v>1664746</v>
      </c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5"/>
    </row>
    <row r="44" spans="1:107" ht="12.75">
      <c r="A44" s="6"/>
      <c r="B44" s="73" t="s">
        <v>26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15"/>
      <c r="BD44" s="89" t="s">
        <v>66</v>
      </c>
      <c r="BE44" s="90"/>
      <c r="BF44" s="90"/>
      <c r="BG44" s="90"/>
      <c r="BH44" s="90"/>
      <c r="BI44" s="90"/>
      <c r="BJ44" s="90"/>
      <c r="BK44" s="90"/>
      <c r="BL44" s="90"/>
      <c r="BM44" s="90"/>
      <c r="BN44" s="91"/>
      <c r="BO44" s="92">
        <v>48886</v>
      </c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4"/>
      <c r="CJ44" s="92">
        <v>41992</v>
      </c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5"/>
    </row>
    <row r="45" spans="1:107" ht="14.25" customHeight="1" thickBot="1">
      <c r="A45" s="16"/>
      <c r="B45" s="74" t="s">
        <v>27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17"/>
      <c r="BD45" s="96" t="s">
        <v>67</v>
      </c>
      <c r="BE45" s="97"/>
      <c r="BF45" s="97"/>
      <c r="BG45" s="97"/>
      <c r="BH45" s="97"/>
      <c r="BI45" s="97"/>
      <c r="BJ45" s="97"/>
      <c r="BK45" s="97"/>
      <c r="BL45" s="97"/>
      <c r="BM45" s="97"/>
      <c r="BN45" s="98"/>
      <c r="BO45" s="99" t="s">
        <v>141</v>
      </c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1"/>
      <c r="CJ45" s="129" t="s">
        <v>141</v>
      </c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1"/>
    </row>
    <row r="46" spans="1:107" ht="13.5" thickBot="1">
      <c r="A46" s="4"/>
      <c r="B46" s="5"/>
      <c r="C46" s="5"/>
      <c r="D46" s="5"/>
      <c r="E46" s="5"/>
      <c r="F46" s="72" t="s">
        <v>28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5"/>
      <c r="BD46" s="104" t="s">
        <v>68</v>
      </c>
      <c r="BE46" s="105"/>
      <c r="BF46" s="105"/>
      <c r="BG46" s="105"/>
      <c r="BH46" s="105"/>
      <c r="BI46" s="105"/>
      <c r="BJ46" s="105"/>
      <c r="BK46" s="105"/>
      <c r="BL46" s="105"/>
      <c r="BM46" s="105"/>
      <c r="BN46" s="106"/>
      <c r="BO46" s="107">
        <f>BO28+BO41+BO43+BO44+BO38-1</f>
        <v>2368096</v>
      </c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9"/>
      <c r="CJ46" s="107">
        <f>CJ28+CJ38+CJ41+CJ43+CJ44</f>
        <v>2488232</v>
      </c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3"/>
    </row>
    <row r="47" spans="1:107" ht="13.5" thickBot="1">
      <c r="A47" s="139" t="s">
        <v>29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04" t="s">
        <v>69</v>
      </c>
      <c r="BE47" s="105"/>
      <c r="BF47" s="105"/>
      <c r="BG47" s="105"/>
      <c r="BH47" s="105"/>
      <c r="BI47" s="105"/>
      <c r="BJ47" s="105"/>
      <c r="BK47" s="105"/>
      <c r="BL47" s="105"/>
      <c r="BM47" s="105"/>
      <c r="BN47" s="106"/>
      <c r="BO47" s="107">
        <f>BO27+BO46</f>
        <v>3417428</v>
      </c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9"/>
      <c r="CJ47" s="107">
        <f>CJ27+CJ46</f>
        <v>3494402</v>
      </c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3"/>
    </row>
    <row r="49" ht="12.75">
      <c r="DC49" s="2" t="s">
        <v>128</v>
      </c>
    </row>
    <row r="50" spans="1:107" ht="26.25" customHeight="1">
      <c r="A50" s="63" t="s">
        <v>48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0"/>
      <c r="BD50" s="61" t="s">
        <v>0</v>
      </c>
      <c r="BE50" s="62"/>
      <c r="BF50" s="62"/>
      <c r="BG50" s="62"/>
      <c r="BH50" s="62"/>
      <c r="BI50" s="62"/>
      <c r="BJ50" s="62"/>
      <c r="BK50" s="62"/>
      <c r="BL50" s="62"/>
      <c r="BM50" s="62"/>
      <c r="BN50" s="58"/>
      <c r="BO50" s="61" t="s">
        <v>1</v>
      </c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58"/>
      <c r="CJ50" s="61" t="s">
        <v>2</v>
      </c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58"/>
    </row>
    <row r="51" spans="1:107" ht="13.5" thickBot="1">
      <c r="A51" s="59">
        <v>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6"/>
      <c r="BD51" s="67">
        <v>2</v>
      </c>
      <c r="BE51" s="68"/>
      <c r="BF51" s="68"/>
      <c r="BG51" s="68"/>
      <c r="BH51" s="68"/>
      <c r="BI51" s="68"/>
      <c r="BJ51" s="68"/>
      <c r="BK51" s="68"/>
      <c r="BL51" s="68"/>
      <c r="BM51" s="68"/>
      <c r="BN51" s="69"/>
      <c r="BO51" s="67">
        <v>3</v>
      </c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9"/>
      <c r="CJ51" s="67">
        <v>4</v>
      </c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9"/>
    </row>
    <row r="52" spans="1:107" ht="12.75">
      <c r="A52" s="70" t="s">
        <v>50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5" t="s">
        <v>105</v>
      </c>
      <c r="BE52" s="76"/>
      <c r="BF52" s="76"/>
      <c r="BG52" s="76"/>
      <c r="BH52" s="76"/>
      <c r="BI52" s="76"/>
      <c r="BJ52" s="76"/>
      <c r="BK52" s="76"/>
      <c r="BL52" s="76"/>
      <c r="BM52" s="76"/>
      <c r="BN52" s="77"/>
      <c r="BO52" s="81">
        <v>1550</v>
      </c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3"/>
      <c r="CJ52" s="81">
        <v>1550</v>
      </c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7"/>
    </row>
    <row r="53" spans="1:107" ht="12.75">
      <c r="A53" s="4"/>
      <c r="B53" s="72" t="s">
        <v>51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5"/>
      <c r="BD53" s="78"/>
      <c r="BE53" s="79"/>
      <c r="BF53" s="79"/>
      <c r="BG53" s="79"/>
      <c r="BH53" s="79"/>
      <c r="BI53" s="79"/>
      <c r="BJ53" s="79"/>
      <c r="BK53" s="79"/>
      <c r="BL53" s="79"/>
      <c r="BM53" s="79"/>
      <c r="BN53" s="80"/>
      <c r="BO53" s="84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6"/>
      <c r="CJ53" s="84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8"/>
    </row>
    <row r="54" spans="1:107" ht="12.75">
      <c r="A54" s="6"/>
      <c r="B54" s="73" t="s">
        <v>52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"/>
      <c r="BD54" s="89"/>
      <c r="BE54" s="90"/>
      <c r="BF54" s="90"/>
      <c r="BG54" s="90"/>
      <c r="BH54" s="90"/>
      <c r="BI54" s="90"/>
      <c r="BJ54" s="90"/>
      <c r="BK54" s="90"/>
      <c r="BL54" s="90"/>
      <c r="BM54" s="90"/>
      <c r="BN54" s="91"/>
      <c r="BO54" s="152" t="s">
        <v>70</v>
      </c>
      <c r="BP54" s="153"/>
      <c r="BQ54" s="93">
        <v>877</v>
      </c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154" t="s">
        <v>71</v>
      </c>
      <c r="CI54" s="156"/>
      <c r="CJ54" s="152" t="s">
        <v>70</v>
      </c>
      <c r="CK54" s="15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154" t="s">
        <v>71</v>
      </c>
      <c r="DC54" s="155"/>
    </row>
    <row r="55" spans="1:107" ht="12.75">
      <c r="A55" s="6"/>
      <c r="B55" s="73" t="s">
        <v>72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"/>
      <c r="BD55" s="89" t="s">
        <v>106</v>
      </c>
      <c r="BE55" s="90"/>
      <c r="BF55" s="90"/>
      <c r="BG55" s="90"/>
      <c r="BH55" s="90"/>
      <c r="BI55" s="90"/>
      <c r="BJ55" s="90"/>
      <c r="BK55" s="90"/>
      <c r="BL55" s="90"/>
      <c r="BM55" s="90"/>
      <c r="BN55" s="91"/>
      <c r="BO55" s="92">
        <v>56551</v>
      </c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4"/>
      <c r="CJ55" s="92">
        <v>56551</v>
      </c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5"/>
    </row>
    <row r="56" spans="1:107" ht="12.75">
      <c r="A56" s="6"/>
      <c r="B56" s="73" t="s">
        <v>73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"/>
      <c r="BD56" s="89" t="s">
        <v>107</v>
      </c>
      <c r="BE56" s="90"/>
      <c r="BF56" s="90"/>
      <c r="BG56" s="90"/>
      <c r="BH56" s="90"/>
      <c r="BI56" s="90"/>
      <c r="BJ56" s="90"/>
      <c r="BK56" s="90"/>
      <c r="BL56" s="90"/>
      <c r="BM56" s="90"/>
      <c r="BN56" s="91"/>
      <c r="BO56" s="92">
        <v>232</v>
      </c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4"/>
      <c r="CJ56" s="92">
        <v>232</v>
      </c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5"/>
    </row>
    <row r="57" spans="1:107" ht="12.75">
      <c r="A57" s="8"/>
      <c r="B57" s="9"/>
      <c r="C57" s="9"/>
      <c r="D57" s="9"/>
      <c r="E57" s="9"/>
      <c r="F57" s="117" t="s">
        <v>13</v>
      </c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9"/>
      <c r="BD57" s="118"/>
      <c r="BE57" s="119"/>
      <c r="BF57" s="119"/>
      <c r="BG57" s="119"/>
      <c r="BH57" s="119"/>
      <c r="BI57" s="119"/>
      <c r="BJ57" s="119"/>
      <c r="BK57" s="119"/>
      <c r="BL57" s="119"/>
      <c r="BM57" s="119"/>
      <c r="BN57" s="120"/>
      <c r="BO57" s="121">
        <v>232</v>
      </c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3"/>
      <c r="CJ57" s="121">
        <v>232</v>
      </c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4"/>
    </row>
    <row r="58" spans="1:107" ht="25.5" customHeight="1">
      <c r="A58" s="4"/>
      <c r="B58" s="5"/>
      <c r="C58" s="5"/>
      <c r="D58" s="157" t="s">
        <v>74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5"/>
      <c r="BD58" s="78"/>
      <c r="BE58" s="79"/>
      <c r="BF58" s="79"/>
      <c r="BG58" s="79"/>
      <c r="BH58" s="79"/>
      <c r="BI58" s="79"/>
      <c r="BJ58" s="79"/>
      <c r="BK58" s="79"/>
      <c r="BL58" s="79"/>
      <c r="BM58" s="79"/>
      <c r="BN58" s="80"/>
      <c r="BO58" s="84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6"/>
      <c r="CJ58" s="84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8"/>
    </row>
    <row r="59" spans="1:107" ht="25.5" customHeight="1">
      <c r="A59" s="4"/>
      <c r="B59" s="5"/>
      <c r="C59" s="5"/>
      <c r="D59" s="157" t="s">
        <v>75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5"/>
      <c r="BD59" s="78"/>
      <c r="BE59" s="79"/>
      <c r="BF59" s="79"/>
      <c r="BG59" s="79"/>
      <c r="BH59" s="79"/>
      <c r="BI59" s="79"/>
      <c r="BJ59" s="79"/>
      <c r="BK59" s="79"/>
      <c r="BL59" s="79"/>
      <c r="BM59" s="79"/>
      <c r="BN59" s="80"/>
      <c r="BO59" s="84" t="s">
        <v>141</v>
      </c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6"/>
      <c r="CJ59" s="84" t="s">
        <v>141</v>
      </c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8"/>
    </row>
    <row r="60" spans="1:107" ht="14.25" customHeight="1">
      <c r="A60" s="6"/>
      <c r="B60" s="150" t="s">
        <v>76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7"/>
      <c r="BD60" s="89" t="s">
        <v>108</v>
      </c>
      <c r="BE60" s="90"/>
      <c r="BF60" s="90"/>
      <c r="BG60" s="90"/>
      <c r="BH60" s="90"/>
      <c r="BI60" s="90"/>
      <c r="BJ60" s="90"/>
      <c r="BK60" s="90"/>
      <c r="BL60" s="90"/>
      <c r="BM60" s="90"/>
      <c r="BN60" s="91"/>
      <c r="BO60" s="92">
        <v>762564</v>
      </c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4"/>
      <c r="CJ60" s="92">
        <v>854107</v>
      </c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5"/>
    </row>
    <row r="61" spans="1:107" ht="14.25" customHeight="1" thickBot="1">
      <c r="A61" s="18"/>
      <c r="B61" s="19"/>
      <c r="C61" s="19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20"/>
      <c r="BD61" s="158"/>
      <c r="BE61" s="159"/>
      <c r="BF61" s="159"/>
      <c r="BG61" s="159"/>
      <c r="BH61" s="159"/>
      <c r="BI61" s="159"/>
      <c r="BJ61" s="159"/>
      <c r="BK61" s="159"/>
      <c r="BL61" s="159"/>
      <c r="BM61" s="159"/>
      <c r="BN61" s="160"/>
      <c r="BO61" s="161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3"/>
      <c r="CJ61" s="161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5"/>
    </row>
    <row r="62" spans="1:107" ht="13.5" thickBot="1">
      <c r="A62" s="10"/>
      <c r="B62" s="11"/>
      <c r="C62" s="11"/>
      <c r="D62" s="11"/>
      <c r="E62" s="11"/>
      <c r="F62" s="103" t="s">
        <v>77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2"/>
      <c r="BD62" s="158" t="s">
        <v>109</v>
      </c>
      <c r="BE62" s="159"/>
      <c r="BF62" s="159"/>
      <c r="BG62" s="159"/>
      <c r="BH62" s="159"/>
      <c r="BI62" s="159"/>
      <c r="BJ62" s="159"/>
      <c r="BK62" s="159"/>
      <c r="BL62" s="159"/>
      <c r="BM62" s="159"/>
      <c r="BN62" s="160"/>
      <c r="BO62" s="161">
        <f>BO52+BO55+BO56+BO60-BQ54</f>
        <v>820020</v>
      </c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3"/>
      <c r="CJ62" s="161">
        <f>CJ52-CL54+CJ55+CJ56+CJ60</f>
        <v>912440</v>
      </c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5"/>
    </row>
    <row r="63" spans="1:107" ht="12.75">
      <c r="A63" s="70" t="s">
        <v>78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111"/>
      <c r="BD63" s="75" t="s">
        <v>110</v>
      </c>
      <c r="BE63" s="76"/>
      <c r="BF63" s="76"/>
      <c r="BG63" s="76"/>
      <c r="BH63" s="76"/>
      <c r="BI63" s="76"/>
      <c r="BJ63" s="76"/>
      <c r="BK63" s="76"/>
      <c r="BL63" s="76"/>
      <c r="BM63" s="76"/>
      <c r="BN63" s="77"/>
      <c r="BO63" s="166" t="s">
        <v>141</v>
      </c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8"/>
      <c r="CJ63" s="81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3"/>
    </row>
    <row r="64" spans="1:107" ht="12.75">
      <c r="A64" s="4"/>
      <c r="B64" s="72" t="s">
        <v>79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3"/>
      <c r="BD64" s="78"/>
      <c r="BE64" s="79"/>
      <c r="BF64" s="79"/>
      <c r="BG64" s="79"/>
      <c r="BH64" s="79"/>
      <c r="BI64" s="79"/>
      <c r="BJ64" s="79"/>
      <c r="BK64" s="79"/>
      <c r="BL64" s="79"/>
      <c r="BM64" s="79"/>
      <c r="BN64" s="80"/>
      <c r="BO64" s="169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1"/>
      <c r="CJ64" s="174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6"/>
    </row>
    <row r="65" spans="1:107" ht="12.75">
      <c r="A65" s="6"/>
      <c r="B65" s="73" t="s">
        <v>80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15"/>
      <c r="BD65" s="89" t="s">
        <v>111</v>
      </c>
      <c r="BE65" s="90"/>
      <c r="BF65" s="90"/>
      <c r="BG65" s="90"/>
      <c r="BH65" s="90"/>
      <c r="BI65" s="90"/>
      <c r="BJ65" s="90"/>
      <c r="BK65" s="90"/>
      <c r="BL65" s="90"/>
      <c r="BM65" s="90"/>
      <c r="BN65" s="91"/>
      <c r="BO65" s="92">
        <v>1865</v>
      </c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4"/>
      <c r="CJ65" s="92">
        <v>1878</v>
      </c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5"/>
    </row>
    <row r="66" spans="1:107" ht="14.25" customHeight="1" thickBot="1">
      <c r="A66" s="6"/>
      <c r="B66" s="150" t="s">
        <v>81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"/>
      <c r="BD66" s="96" t="s">
        <v>112</v>
      </c>
      <c r="BE66" s="97"/>
      <c r="BF66" s="97"/>
      <c r="BG66" s="97"/>
      <c r="BH66" s="97"/>
      <c r="BI66" s="97"/>
      <c r="BJ66" s="97"/>
      <c r="BK66" s="97"/>
      <c r="BL66" s="97"/>
      <c r="BM66" s="97"/>
      <c r="BN66" s="98"/>
      <c r="BO66" s="177">
        <v>0</v>
      </c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9"/>
      <c r="CJ66" s="180">
        <v>0</v>
      </c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2"/>
    </row>
    <row r="67" spans="1:107" ht="14.25" customHeight="1" thickBot="1">
      <c r="A67" s="21"/>
      <c r="B67" s="22"/>
      <c r="C67" s="22"/>
      <c r="D67" s="22"/>
      <c r="E67" s="22"/>
      <c r="F67" s="151" t="s">
        <v>82</v>
      </c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23"/>
      <c r="BD67" s="104" t="s">
        <v>113</v>
      </c>
      <c r="BE67" s="105"/>
      <c r="BF67" s="105"/>
      <c r="BG67" s="105"/>
      <c r="BH67" s="105"/>
      <c r="BI67" s="105"/>
      <c r="BJ67" s="105"/>
      <c r="BK67" s="105"/>
      <c r="BL67" s="105"/>
      <c r="BM67" s="105"/>
      <c r="BN67" s="106"/>
      <c r="BO67" s="107">
        <f>SUM(BO63:CI66)</f>
        <v>1865</v>
      </c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83"/>
      <c r="CJ67" s="107">
        <f>SUM(CJ63:DC66)</f>
        <v>1878</v>
      </c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3"/>
    </row>
    <row r="68" spans="1:107" ht="12.75">
      <c r="A68" s="184" t="s">
        <v>83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6"/>
      <c r="BD68" s="75" t="s">
        <v>114</v>
      </c>
      <c r="BE68" s="76"/>
      <c r="BF68" s="76"/>
      <c r="BG68" s="76"/>
      <c r="BH68" s="76"/>
      <c r="BI68" s="76"/>
      <c r="BJ68" s="76"/>
      <c r="BK68" s="76"/>
      <c r="BL68" s="76"/>
      <c r="BM68" s="76"/>
      <c r="BN68" s="77"/>
      <c r="BO68" s="81">
        <v>50284</v>
      </c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3"/>
      <c r="CJ68" s="81">
        <v>346136</v>
      </c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3"/>
    </row>
    <row r="69" spans="1:107" ht="12.75">
      <c r="A69" s="48"/>
      <c r="B69" s="72" t="s">
        <v>79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3"/>
      <c r="BD69" s="78"/>
      <c r="BE69" s="79"/>
      <c r="BF69" s="79"/>
      <c r="BG69" s="79"/>
      <c r="BH69" s="79"/>
      <c r="BI69" s="79"/>
      <c r="BJ69" s="79"/>
      <c r="BK69" s="79"/>
      <c r="BL69" s="79"/>
      <c r="BM69" s="79"/>
      <c r="BN69" s="80"/>
      <c r="BO69" s="84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6"/>
      <c r="CJ69" s="114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6"/>
    </row>
    <row r="70" spans="1:107" ht="12.75">
      <c r="A70" s="49"/>
      <c r="B70" s="73" t="s">
        <v>84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15"/>
      <c r="BD70" s="89" t="s">
        <v>115</v>
      </c>
      <c r="BE70" s="90"/>
      <c r="BF70" s="90"/>
      <c r="BG70" s="90"/>
      <c r="BH70" s="90"/>
      <c r="BI70" s="90"/>
      <c r="BJ70" s="90"/>
      <c r="BK70" s="90"/>
      <c r="BL70" s="90"/>
      <c r="BM70" s="90"/>
      <c r="BN70" s="91"/>
      <c r="BO70" s="92">
        <v>2545259</v>
      </c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4"/>
      <c r="CJ70" s="92">
        <f>SUM(CJ71:DC76)</f>
        <v>2233599</v>
      </c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5"/>
    </row>
    <row r="71" spans="1:107" ht="12.75">
      <c r="A71" s="50"/>
      <c r="B71" s="9"/>
      <c r="C71" s="9"/>
      <c r="D71" s="9"/>
      <c r="E71" s="9"/>
      <c r="F71" s="117" t="s">
        <v>13</v>
      </c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4"/>
      <c r="BD71" s="118"/>
      <c r="BE71" s="119"/>
      <c r="BF71" s="119"/>
      <c r="BG71" s="119"/>
      <c r="BH71" s="119"/>
      <c r="BI71" s="119"/>
      <c r="BJ71" s="119"/>
      <c r="BK71" s="119"/>
      <c r="BL71" s="119"/>
      <c r="BM71" s="119"/>
      <c r="BN71" s="120"/>
      <c r="BO71" s="121">
        <v>401092</v>
      </c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3"/>
      <c r="CJ71" s="121">
        <v>418979</v>
      </c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4"/>
    </row>
    <row r="72" spans="1:107" ht="12.75">
      <c r="A72" s="48"/>
      <c r="B72" s="5"/>
      <c r="C72" s="5"/>
      <c r="D72" s="157" t="s">
        <v>85</v>
      </c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3"/>
      <c r="BD72" s="78"/>
      <c r="BE72" s="79"/>
      <c r="BF72" s="79"/>
      <c r="BG72" s="79"/>
      <c r="BH72" s="79"/>
      <c r="BI72" s="79"/>
      <c r="BJ72" s="79"/>
      <c r="BK72" s="79"/>
      <c r="BL72" s="79"/>
      <c r="BM72" s="79"/>
      <c r="BN72" s="80"/>
      <c r="BO72" s="84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6"/>
      <c r="CJ72" s="84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8"/>
    </row>
    <row r="73" spans="1:107" ht="12.75">
      <c r="A73" s="48"/>
      <c r="B73" s="5"/>
      <c r="C73" s="5"/>
      <c r="D73" s="157" t="s">
        <v>86</v>
      </c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3"/>
      <c r="BD73" s="78"/>
      <c r="BE73" s="79"/>
      <c r="BF73" s="79"/>
      <c r="BG73" s="79"/>
      <c r="BH73" s="79"/>
      <c r="BI73" s="79"/>
      <c r="BJ73" s="79"/>
      <c r="BK73" s="79"/>
      <c r="BL73" s="79"/>
      <c r="BM73" s="79"/>
      <c r="BN73" s="80"/>
      <c r="BO73" s="84">
        <v>10115</v>
      </c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6"/>
      <c r="CJ73" s="84">
        <v>11030</v>
      </c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8"/>
    </row>
    <row r="74" spans="1:107" ht="25.5" customHeight="1">
      <c r="A74" s="48"/>
      <c r="B74" s="5"/>
      <c r="C74" s="5"/>
      <c r="D74" s="157" t="s">
        <v>87</v>
      </c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3"/>
      <c r="BD74" s="78"/>
      <c r="BE74" s="79"/>
      <c r="BF74" s="79"/>
      <c r="BG74" s="79"/>
      <c r="BH74" s="79"/>
      <c r="BI74" s="79"/>
      <c r="BJ74" s="79"/>
      <c r="BK74" s="79"/>
      <c r="BL74" s="79"/>
      <c r="BM74" s="79"/>
      <c r="BN74" s="80"/>
      <c r="BO74" s="84">
        <v>3160</v>
      </c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6"/>
      <c r="CJ74" s="84">
        <v>3930</v>
      </c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8"/>
    </row>
    <row r="75" spans="1:107" ht="12.75">
      <c r="A75" s="48"/>
      <c r="B75" s="5"/>
      <c r="C75" s="5"/>
      <c r="D75" s="157" t="s">
        <v>88</v>
      </c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3"/>
      <c r="BD75" s="78"/>
      <c r="BE75" s="79"/>
      <c r="BF75" s="79"/>
      <c r="BG75" s="79"/>
      <c r="BH75" s="79"/>
      <c r="BI75" s="79"/>
      <c r="BJ75" s="79"/>
      <c r="BK75" s="79"/>
      <c r="BL75" s="79"/>
      <c r="BM75" s="79"/>
      <c r="BN75" s="80"/>
      <c r="BO75" s="84">
        <v>13391</v>
      </c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6"/>
      <c r="CJ75" s="84">
        <v>17366</v>
      </c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8"/>
    </row>
    <row r="76" spans="1:107" ht="12.75">
      <c r="A76" s="48"/>
      <c r="B76" s="5"/>
      <c r="C76" s="5"/>
      <c r="D76" s="157" t="s">
        <v>89</v>
      </c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3"/>
      <c r="BD76" s="78"/>
      <c r="BE76" s="79"/>
      <c r="BF76" s="79"/>
      <c r="BG76" s="79"/>
      <c r="BH76" s="79"/>
      <c r="BI76" s="79"/>
      <c r="BJ76" s="79"/>
      <c r="BK76" s="79"/>
      <c r="BL76" s="79"/>
      <c r="BM76" s="79"/>
      <c r="BN76" s="80"/>
      <c r="BO76" s="84">
        <v>2117501</v>
      </c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6"/>
      <c r="CJ76" s="84">
        <f>1782295-1</f>
        <v>1782294</v>
      </c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8"/>
    </row>
    <row r="77" spans="1:107" ht="25.5" customHeight="1">
      <c r="A77" s="49"/>
      <c r="B77" s="73" t="s">
        <v>90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15"/>
      <c r="BD77" s="89" t="s">
        <v>116</v>
      </c>
      <c r="BE77" s="90"/>
      <c r="BF77" s="90"/>
      <c r="BG77" s="90"/>
      <c r="BH77" s="90"/>
      <c r="BI77" s="90"/>
      <c r="BJ77" s="90"/>
      <c r="BK77" s="90"/>
      <c r="BL77" s="90"/>
      <c r="BM77" s="90"/>
      <c r="BN77" s="91"/>
      <c r="BO77" s="187">
        <v>0</v>
      </c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9"/>
      <c r="CJ77" s="190">
        <v>349</v>
      </c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2"/>
    </row>
    <row r="78" spans="1:107" ht="12.75">
      <c r="A78" s="49"/>
      <c r="B78" s="73" t="s">
        <v>91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15"/>
      <c r="BD78" s="89" t="s">
        <v>117</v>
      </c>
      <c r="BE78" s="90"/>
      <c r="BF78" s="90"/>
      <c r="BG78" s="90"/>
      <c r="BH78" s="90"/>
      <c r="BI78" s="90"/>
      <c r="BJ78" s="90"/>
      <c r="BK78" s="90"/>
      <c r="BL78" s="90"/>
      <c r="BM78" s="90"/>
      <c r="BN78" s="91"/>
      <c r="BO78" s="187">
        <v>0</v>
      </c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9"/>
      <c r="CJ78" s="193">
        <v>0</v>
      </c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5"/>
    </row>
    <row r="79" spans="1:107" ht="12.75">
      <c r="A79" s="49"/>
      <c r="B79" s="73" t="s">
        <v>92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15"/>
      <c r="BD79" s="89" t="s">
        <v>118</v>
      </c>
      <c r="BE79" s="90"/>
      <c r="BF79" s="90"/>
      <c r="BG79" s="90"/>
      <c r="BH79" s="90"/>
      <c r="BI79" s="90"/>
      <c r="BJ79" s="90"/>
      <c r="BK79" s="90"/>
      <c r="BL79" s="90"/>
      <c r="BM79" s="90"/>
      <c r="BN79" s="91"/>
      <c r="BO79" s="187">
        <v>0</v>
      </c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9"/>
      <c r="CJ79" s="193">
        <v>0</v>
      </c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5"/>
    </row>
    <row r="80" spans="1:107" ht="14.25" customHeight="1" thickBot="1">
      <c r="A80" s="51"/>
      <c r="B80" s="74" t="s">
        <v>93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17"/>
      <c r="BD80" s="96" t="s">
        <v>119</v>
      </c>
      <c r="BE80" s="97"/>
      <c r="BF80" s="97"/>
      <c r="BG80" s="97"/>
      <c r="BH80" s="97"/>
      <c r="BI80" s="97"/>
      <c r="BJ80" s="97"/>
      <c r="BK80" s="97"/>
      <c r="BL80" s="97"/>
      <c r="BM80" s="97"/>
      <c r="BN80" s="98"/>
      <c r="BO80" s="187">
        <v>0</v>
      </c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9"/>
      <c r="CJ80" s="193">
        <v>0</v>
      </c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5"/>
    </row>
    <row r="81" spans="1:107" ht="13.5" thickBot="1">
      <c r="A81" s="10"/>
      <c r="B81" s="11"/>
      <c r="C81" s="11"/>
      <c r="D81" s="11"/>
      <c r="E81" s="11"/>
      <c r="F81" s="103" t="s">
        <v>94</v>
      </c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2"/>
      <c r="BD81" s="104" t="s">
        <v>120</v>
      </c>
      <c r="BE81" s="105"/>
      <c r="BF81" s="105"/>
      <c r="BG81" s="105"/>
      <c r="BH81" s="105"/>
      <c r="BI81" s="105"/>
      <c r="BJ81" s="105"/>
      <c r="BK81" s="105"/>
      <c r="BL81" s="105"/>
      <c r="BM81" s="105"/>
      <c r="BN81" s="106"/>
      <c r="BO81" s="107">
        <f>BO68+BO70+BO77</f>
        <v>2595543</v>
      </c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9"/>
      <c r="CJ81" s="107">
        <f>CJ68+CJ70+CJ77</f>
        <v>2580084</v>
      </c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3"/>
    </row>
    <row r="82" spans="1:107" ht="13.5" thickBot="1">
      <c r="A82" s="139" t="s">
        <v>29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96"/>
      <c r="BD82" s="104" t="s">
        <v>121</v>
      </c>
      <c r="BE82" s="105"/>
      <c r="BF82" s="105"/>
      <c r="BG82" s="105"/>
      <c r="BH82" s="105"/>
      <c r="BI82" s="105"/>
      <c r="BJ82" s="105"/>
      <c r="BK82" s="105"/>
      <c r="BL82" s="105"/>
      <c r="BM82" s="105"/>
      <c r="BN82" s="106"/>
      <c r="BO82" s="107">
        <f>BO62+BO81+BO67</f>
        <v>3417428</v>
      </c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83"/>
      <c r="CJ82" s="107">
        <f>CJ62+CJ67+CJ81</f>
        <v>3494402</v>
      </c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3"/>
    </row>
    <row r="83" spans="1:107" ht="25.5" customHeight="1">
      <c r="A83" s="8"/>
      <c r="B83" s="149" t="s">
        <v>130</v>
      </c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24"/>
      <c r="BD83" s="75"/>
      <c r="BE83" s="76"/>
      <c r="BF83" s="76"/>
      <c r="BG83" s="76"/>
      <c r="BH83" s="76"/>
      <c r="BI83" s="76"/>
      <c r="BJ83" s="76"/>
      <c r="BK83" s="76"/>
      <c r="BL83" s="76"/>
      <c r="BM83" s="76"/>
      <c r="BN83" s="77"/>
      <c r="BO83" s="197">
        <v>19764</v>
      </c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98"/>
      <c r="CJ83" s="197">
        <v>24652</v>
      </c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3"/>
    </row>
    <row r="84" spans="1:107" ht="12.75">
      <c r="A84" s="4"/>
      <c r="B84" s="72" t="s">
        <v>95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13"/>
      <c r="BD84" s="78"/>
      <c r="BE84" s="79"/>
      <c r="BF84" s="79"/>
      <c r="BG84" s="79"/>
      <c r="BH84" s="79"/>
      <c r="BI84" s="79"/>
      <c r="BJ84" s="79"/>
      <c r="BK84" s="79"/>
      <c r="BL84" s="79"/>
      <c r="BM84" s="79"/>
      <c r="BN84" s="80"/>
      <c r="BO84" s="114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99"/>
      <c r="CJ84" s="114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6"/>
    </row>
    <row r="85" spans="1:107" ht="12.75">
      <c r="A85" s="6"/>
      <c r="B85" s="7"/>
      <c r="C85" s="7"/>
      <c r="D85" s="128" t="s">
        <v>96</v>
      </c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5"/>
      <c r="BD85" s="89"/>
      <c r="BE85" s="90"/>
      <c r="BF85" s="90"/>
      <c r="BG85" s="90"/>
      <c r="BH85" s="90"/>
      <c r="BI85" s="90"/>
      <c r="BJ85" s="90"/>
      <c r="BK85" s="90"/>
      <c r="BL85" s="90"/>
      <c r="BM85" s="90"/>
      <c r="BN85" s="91"/>
      <c r="BO85" s="59">
        <v>19764</v>
      </c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6"/>
      <c r="CJ85" s="59">
        <v>24652</v>
      </c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200"/>
    </row>
    <row r="86" spans="1:107" ht="25.5" customHeight="1">
      <c r="A86" s="6"/>
      <c r="B86" s="73" t="s">
        <v>97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15"/>
      <c r="BD86" s="89"/>
      <c r="BE86" s="90"/>
      <c r="BF86" s="90"/>
      <c r="BG86" s="90"/>
      <c r="BH86" s="90"/>
      <c r="BI86" s="90"/>
      <c r="BJ86" s="90"/>
      <c r="BK86" s="90"/>
      <c r="BL86" s="90"/>
      <c r="BM86" s="90"/>
      <c r="BN86" s="91"/>
      <c r="BO86" s="59" t="s">
        <v>141</v>
      </c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6"/>
      <c r="CJ86" s="59" t="s">
        <v>141</v>
      </c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200"/>
    </row>
    <row r="87" spans="1:107" ht="12.75">
      <c r="A87" s="6"/>
      <c r="B87" s="73" t="s">
        <v>98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15"/>
      <c r="BD87" s="89"/>
      <c r="BE87" s="90"/>
      <c r="BF87" s="90"/>
      <c r="BG87" s="90"/>
      <c r="BH87" s="90"/>
      <c r="BI87" s="90"/>
      <c r="BJ87" s="90"/>
      <c r="BK87" s="90"/>
      <c r="BL87" s="90"/>
      <c r="BM87" s="90"/>
      <c r="BN87" s="91"/>
      <c r="BO87" s="59" t="s">
        <v>141</v>
      </c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6"/>
      <c r="CJ87" s="59" t="s">
        <v>141</v>
      </c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200"/>
    </row>
    <row r="88" spans="1:107" ht="25.5" customHeight="1">
      <c r="A88" s="6"/>
      <c r="B88" s="73" t="s">
        <v>99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15"/>
      <c r="BD88" s="89"/>
      <c r="BE88" s="90"/>
      <c r="BF88" s="90"/>
      <c r="BG88" s="90"/>
      <c r="BH88" s="90"/>
      <c r="BI88" s="90"/>
      <c r="BJ88" s="90"/>
      <c r="BK88" s="90"/>
      <c r="BL88" s="90"/>
      <c r="BM88" s="90"/>
      <c r="BN88" s="91"/>
      <c r="BO88" s="59" t="s">
        <v>141</v>
      </c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6"/>
      <c r="CJ88" s="59" t="s">
        <v>141</v>
      </c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200"/>
    </row>
    <row r="89" spans="1:107" ht="12.75">
      <c r="A89" s="6"/>
      <c r="B89" s="73" t="s">
        <v>100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15"/>
      <c r="BD89" s="89"/>
      <c r="BE89" s="90"/>
      <c r="BF89" s="90"/>
      <c r="BG89" s="90"/>
      <c r="BH89" s="90"/>
      <c r="BI89" s="90"/>
      <c r="BJ89" s="90"/>
      <c r="BK89" s="90"/>
      <c r="BL89" s="90"/>
      <c r="BM89" s="90"/>
      <c r="BN89" s="91"/>
      <c r="BO89" s="59">
        <v>2500</v>
      </c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6"/>
      <c r="CJ89" s="59">
        <v>2500</v>
      </c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200"/>
    </row>
    <row r="90" spans="1:107" ht="12.75">
      <c r="A90" s="6"/>
      <c r="B90" s="73" t="s">
        <v>101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15"/>
      <c r="BD90" s="89"/>
      <c r="BE90" s="90"/>
      <c r="BF90" s="90"/>
      <c r="BG90" s="90"/>
      <c r="BH90" s="90"/>
      <c r="BI90" s="90"/>
      <c r="BJ90" s="90"/>
      <c r="BK90" s="90"/>
      <c r="BL90" s="90"/>
      <c r="BM90" s="90"/>
      <c r="BN90" s="91"/>
      <c r="BO90" s="92">
        <v>52617</v>
      </c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6"/>
      <c r="CJ90" s="92">
        <v>52617</v>
      </c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5"/>
    </row>
    <row r="91" spans="1:107" ht="12.75">
      <c r="A91" s="6"/>
      <c r="B91" s="73" t="s">
        <v>102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15"/>
      <c r="BD91" s="89"/>
      <c r="BE91" s="90"/>
      <c r="BF91" s="90"/>
      <c r="BG91" s="90"/>
      <c r="BH91" s="90"/>
      <c r="BI91" s="90"/>
      <c r="BJ91" s="90"/>
      <c r="BK91" s="90"/>
      <c r="BL91" s="90"/>
      <c r="BM91" s="90"/>
      <c r="BN91" s="91"/>
      <c r="BO91" s="59" t="s">
        <v>141</v>
      </c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6"/>
      <c r="CJ91" s="59" t="s">
        <v>141</v>
      </c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200"/>
    </row>
    <row r="92" spans="1:107" ht="25.5" customHeight="1">
      <c r="A92" s="6"/>
      <c r="B92" s="73" t="s">
        <v>103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15"/>
      <c r="BD92" s="89"/>
      <c r="BE92" s="90"/>
      <c r="BF92" s="90"/>
      <c r="BG92" s="90"/>
      <c r="BH92" s="90"/>
      <c r="BI92" s="90"/>
      <c r="BJ92" s="90"/>
      <c r="BK92" s="90"/>
      <c r="BL92" s="90"/>
      <c r="BM92" s="90"/>
      <c r="BN92" s="91"/>
      <c r="BO92" s="59" t="s">
        <v>141</v>
      </c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6"/>
      <c r="CJ92" s="59" t="s">
        <v>141</v>
      </c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200"/>
    </row>
    <row r="93" spans="1:107" ht="12.75">
      <c r="A93" s="6"/>
      <c r="B93" s="73" t="s">
        <v>104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15"/>
      <c r="BD93" s="89"/>
      <c r="BE93" s="90"/>
      <c r="BF93" s="90"/>
      <c r="BG93" s="90"/>
      <c r="BH93" s="90"/>
      <c r="BI93" s="90"/>
      <c r="BJ93" s="90"/>
      <c r="BK93" s="90"/>
      <c r="BL93" s="90"/>
      <c r="BM93" s="90"/>
      <c r="BN93" s="91"/>
      <c r="BO93" s="59" t="s">
        <v>141</v>
      </c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6"/>
      <c r="CJ93" s="59" t="s">
        <v>141</v>
      </c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200"/>
    </row>
    <row r="94" spans="1:107" ht="13.5" thickBot="1">
      <c r="A94" s="6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15"/>
      <c r="BD94" s="96"/>
      <c r="BE94" s="97"/>
      <c r="BF94" s="97"/>
      <c r="BG94" s="97"/>
      <c r="BH94" s="97"/>
      <c r="BI94" s="97"/>
      <c r="BJ94" s="97"/>
      <c r="BK94" s="97"/>
      <c r="BL94" s="97"/>
      <c r="BM94" s="97"/>
      <c r="BN94" s="98"/>
      <c r="BO94" s="129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201"/>
      <c r="CJ94" s="129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1"/>
    </row>
    <row r="96" spans="1:107" ht="12.75">
      <c r="A96" s="1" t="s">
        <v>122</v>
      </c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25"/>
      <c r="AA96" s="115" t="s">
        <v>261</v>
      </c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25"/>
      <c r="BD96" s="1" t="s">
        <v>125</v>
      </c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25"/>
      <c r="CI96" s="115" t="s">
        <v>239</v>
      </c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</row>
    <row r="97" spans="15:234" s="26" customFormat="1" ht="12.75">
      <c r="O97" s="202" t="s">
        <v>123</v>
      </c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7"/>
      <c r="AA97" s="202" t="s">
        <v>124</v>
      </c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7"/>
      <c r="BW97" s="202" t="s">
        <v>123</v>
      </c>
      <c r="BX97" s="202"/>
      <c r="BY97" s="202"/>
      <c r="BZ97" s="202"/>
      <c r="CA97" s="202"/>
      <c r="CB97" s="202"/>
      <c r="CC97" s="202"/>
      <c r="CD97" s="202"/>
      <c r="CE97" s="202"/>
      <c r="CF97" s="202"/>
      <c r="CG97" s="202"/>
      <c r="CH97" s="27"/>
      <c r="CI97" s="202" t="s">
        <v>124</v>
      </c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2"/>
      <c r="DA97" s="202"/>
      <c r="DB97" s="202"/>
      <c r="DC97" s="202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</row>
    <row r="99" spans="2:37" ht="12.75">
      <c r="B99" s="2" t="s">
        <v>126</v>
      </c>
      <c r="C99" s="79" t="s">
        <v>266</v>
      </c>
      <c r="D99" s="79"/>
      <c r="E99" s="79"/>
      <c r="F99" s="79"/>
      <c r="G99" s="1" t="s">
        <v>126</v>
      </c>
      <c r="J99" s="115" t="s">
        <v>271</v>
      </c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35">
        <v>200</v>
      </c>
      <c r="AD99" s="135"/>
      <c r="AE99" s="135"/>
      <c r="AF99" s="135"/>
      <c r="AG99" s="135"/>
      <c r="AH99" s="79" t="s">
        <v>260</v>
      </c>
      <c r="AI99" s="79"/>
      <c r="AJ99" s="79"/>
      <c r="AK99" s="1" t="s">
        <v>32</v>
      </c>
    </row>
  </sheetData>
  <mergeCells count="315">
    <mergeCell ref="CJ61:DC61"/>
    <mergeCell ref="C99:F99"/>
    <mergeCell ref="J99:AB99"/>
    <mergeCell ref="AC99:AG99"/>
    <mergeCell ref="BW96:CG96"/>
    <mergeCell ref="BW97:CG97"/>
    <mergeCell ref="AH99:AJ99"/>
    <mergeCell ref="CI96:DC96"/>
    <mergeCell ref="CI97:DC97"/>
    <mergeCell ref="O96:Y96"/>
    <mergeCell ref="O97:Y97"/>
    <mergeCell ref="AA96:AU96"/>
    <mergeCell ref="AA97:AU97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B88:BB88"/>
    <mergeCell ref="BD88:BN88"/>
    <mergeCell ref="BO88:CI88"/>
    <mergeCell ref="CJ88:DC88"/>
    <mergeCell ref="B87:BB87"/>
    <mergeCell ref="BD87:BN87"/>
    <mergeCell ref="BO87:CI87"/>
    <mergeCell ref="CJ87:DC87"/>
    <mergeCell ref="B86:BB86"/>
    <mergeCell ref="BD86:BN86"/>
    <mergeCell ref="BO86:CI86"/>
    <mergeCell ref="CJ86:DC86"/>
    <mergeCell ref="BD85:BN85"/>
    <mergeCell ref="BO85:CI85"/>
    <mergeCell ref="CJ85:DC85"/>
    <mergeCell ref="D85:BB85"/>
    <mergeCell ref="BD83:BN84"/>
    <mergeCell ref="BO83:CI84"/>
    <mergeCell ref="CJ83:DC84"/>
    <mergeCell ref="B84:BB84"/>
    <mergeCell ref="A82:BC82"/>
    <mergeCell ref="BD82:BN82"/>
    <mergeCell ref="BO82:CI82"/>
    <mergeCell ref="CJ82:DC82"/>
    <mergeCell ref="BD80:BN80"/>
    <mergeCell ref="BO80:CI80"/>
    <mergeCell ref="CJ80:DC80"/>
    <mergeCell ref="F81:BB81"/>
    <mergeCell ref="BD81:BN81"/>
    <mergeCell ref="BO81:CI81"/>
    <mergeCell ref="CJ81:DC81"/>
    <mergeCell ref="B79:BB79"/>
    <mergeCell ref="BD79:BN79"/>
    <mergeCell ref="BO79:CI79"/>
    <mergeCell ref="CJ79:DC79"/>
    <mergeCell ref="B78:BB78"/>
    <mergeCell ref="BD78:BN78"/>
    <mergeCell ref="BO78:CI78"/>
    <mergeCell ref="CJ78:DC78"/>
    <mergeCell ref="B77:BB77"/>
    <mergeCell ref="BD77:BN77"/>
    <mergeCell ref="BO77:CI77"/>
    <mergeCell ref="CJ77:DC77"/>
    <mergeCell ref="D76:BB76"/>
    <mergeCell ref="BD76:BN76"/>
    <mergeCell ref="BO76:CI76"/>
    <mergeCell ref="CJ76:DC76"/>
    <mergeCell ref="D75:BB75"/>
    <mergeCell ref="BD75:BN75"/>
    <mergeCell ref="BO75:CI75"/>
    <mergeCell ref="CJ75:DC75"/>
    <mergeCell ref="D74:BB74"/>
    <mergeCell ref="BD74:BN74"/>
    <mergeCell ref="BO74:CI74"/>
    <mergeCell ref="CJ74:DC74"/>
    <mergeCell ref="D73:BB73"/>
    <mergeCell ref="BD73:BN73"/>
    <mergeCell ref="BO73:CI73"/>
    <mergeCell ref="CJ73:DC73"/>
    <mergeCell ref="F71:BB71"/>
    <mergeCell ref="BD71:BN72"/>
    <mergeCell ref="BO71:CI72"/>
    <mergeCell ref="CJ71:DC72"/>
    <mergeCell ref="D72:BB72"/>
    <mergeCell ref="B70:BB70"/>
    <mergeCell ref="BD70:BN70"/>
    <mergeCell ref="BO70:CI70"/>
    <mergeCell ref="CJ70:DC70"/>
    <mergeCell ref="BD67:BN67"/>
    <mergeCell ref="BO67:CI67"/>
    <mergeCell ref="CJ67:DC67"/>
    <mergeCell ref="A68:BC68"/>
    <mergeCell ref="BD68:BN69"/>
    <mergeCell ref="BO68:CI69"/>
    <mergeCell ref="CJ68:DC69"/>
    <mergeCell ref="B69:BB69"/>
    <mergeCell ref="B66:BB66"/>
    <mergeCell ref="BD66:BN66"/>
    <mergeCell ref="BO66:CI66"/>
    <mergeCell ref="CJ66:DC66"/>
    <mergeCell ref="B65:BB65"/>
    <mergeCell ref="BD65:BN65"/>
    <mergeCell ref="BO65:CI65"/>
    <mergeCell ref="CJ65:DC65"/>
    <mergeCell ref="CJ62:DC62"/>
    <mergeCell ref="A63:BC63"/>
    <mergeCell ref="BD63:BN64"/>
    <mergeCell ref="BO63:CI64"/>
    <mergeCell ref="CJ63:DC64"/>
    <mergeCell ref="B64:BB64"/>
    <mergeCell ref="D59:BB59"/>
    <mergeCell ref="F62:BB62"/>
    <mergeCell ref="BD62:BN62"/>
    <mergeCell ref="BO62:CI62"/>
    <mergeCell ref="BD60:BN60"/>
    <mergeCell ref="BO60:CI60"/>
    <mergeCell ref="D61:BB61"/>
    <mergeCell ref="BD61:BN61"/>
    <mergeCell ref="BO61:CI61"/>
    <mergeCell ref="CJ60:DC60"/>
    <mergeCell ref="BD59:BN59"/>
    <mergeCell ref="BO59:CI59"/>
    <mergeCell ref="CJ59:DC59"/>
    <mergeCell ref="F57:BB57"/>
    <mergeCell ref="BD57:BN58"/>
    <mergeCell ref="BO57:CI58"/>
    <mergeCell ref="CJ57:DC58"/>
    <mergeCell ref="D58:BB58"/>
    <mergeCell ref="B56:BB56"/>
    <mergeCell ref="BD56:BN56"/>
    <mergeCell ref="BO56:CI56"/>
    <mergeCell ref="CJ56:DC56"/>
    <mergeCell ref="B55:BB55"/>
    <mergeCell ref="BD55:BN55"/>
    <mergeCell ref="BO55:CI55"/>
    <mergeCell ref="CJ55:DC55"/>
    <mergeCell ref="B54:BB54"/>
    <mergeCell ref="BD54:BN54"/>
    <mergeCell ref="BO54:BP54"/>
    <mergeCell ref="CH54:CI54"/>
    <mergeCell ref="BQ54:CG54"/>
    <mergeCell ref="A52:BC52"/>
    <mergeCell ref="BD52:BN53"/>
    <mergeCell ref="BO52:CI53"/>
    <mergeCell ref="CJ52:DC53"/>
    <mergeCell ref="B53:BB53"/>
    <mergeCell ref="CJ51:DC51"/>
    <mergeCell ref="CJ54:CK54"/>
    <mergeCell ref="DB54:DC54"/>
    <mergeCell ref="CL54:DA54"/>
    <mergeCell ref="Z12:DC12"/>
    <mergeCell ref="CL14:DC14"/>
    <mergeCell ref="CL15:DC15"/>
    <mergeCell ref="B83:BB83"/>
    <mergeCell ref="B60:BB60"/>
    <mergeCell ref="F67:BB67"/>
    <mergeCell ref="B80:BB80"/>
    <mergeCell ref="A51:BC51"/>
    <mergeCell ref="BD51:BN51"/>
    <mergeCell ref="BO51:CI51"/>
    <mergeCell ref="CL11:DC11"/>
    <mergeCell ref="N6:BU6"/>
    <mergeCell ref="S8:BU8"/>
    <mergeCell ref="BA9:BU9"/>
    <mergeCell ref="A10:BM10"/>
    <mergeCell ref="CL7:DC7"/>
    <mergeCell ref="CL8:DC8"/>
    <mergeCell ref="CL9:CT10"/>
    <mergeCell ref="CU9:DC10"/>
    <mergeCell ref="CL5:CQ5"/>
    <mergeCell ref="CR5:CW5"/>
    <mergeCell ref="CX5:DC5"/>
    <mergeCell ref="CL6:DC6"/>
    <mergeCell ref="CL3:DC3"/>
    <mergeCell ref="CL4:DC4"/>
    <mergeCell ref="A50:BC50"/>
    <mergeCell ref="BD50:BN50"/>
    <mergeCell ref="BO50:CI50"/>
    <mergeCell ref="CJ50:DC50"/>
    <mergeCell ref="A47:BC47"/>
    <mergeCell ref="BD47:BN47"/>
    <mergeCell ref="BO47:CI47"/>
    <mergeCell ref="CJ47:DC47"/>
    <mergeCell ref="A1:DC1"/>
    <mergeCell ref="AP2:BF2"/>
    <mergeCell ref="BG2:BK2"/>
    <mergeCell ref="BL2:BN2"/>
    <mergeCell ref="F46:BB46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B43:BB43"/>
    <mergeCell ref="BD43:BN43"/>
    <mergeCell ref="BO43:CI43"/>
    <mergeCell ref="CJ43:DC43"/>
    <mergeCell ref="BD42:BN42"/>
    <mergeCell ref="BO42:CI42"/>
    <mergeCell ref="CJ42:DC42"/>
    <mergeCell ref="D42:BB42"/>
    <mergeCell ref="B41:BB41"/>
    <mergeCell ref="BD41:BN41"/>
    <mergeCell ref="BO41:CI41"/>
    <mergeCell ref="CJ41:DC41"/>
    <mergeCell ref="BD40:BN40"/>
    <mergeCell ref="BO40:CI40"/>
    <mergeCell ref="CJ40:DC40"/>
    <mergeCell ref="D40:BB40"/>
    <mergeCell ref="B39:BB39"/>
    <mergeCell ref="BD39:BN39"/>
    <mergeCell ref="BO39:CI39"/>
    <mergeCell ref="CJ39:DC39"/>
    <mergeCell ref="B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BD32:BN32"/>
    <mergeCell ref="BO32:CI32"/>
    <mergeCell ref="CJ32:DC32"/>
    <mergeCell ref="D32:BB32"/>
    <mergeCell ref="F30:BB30"/>
    <mergeCell ref="BD30:BN31"/>
    <mergeCell ref="BO30:CI31"/>
    <mergeCell ref="CJ30:DC31"/>
    <mergeCell ref="D31:BB31"/>
    <mergeCell ref="A28:BC28"/>
    <mergeCell ref="BD28:BN29"/>
    <mergeCell ref="BO28:CI29"/>
    <mergeCell ref="CJ28:DC29"/>
    <mergeCell ref="B29:BB29"/>
    <mergeCell ref="BD26:BN26"/>
    <mergeCell ref="BO26:CI26"/>
    <mergeCell ref="CJ26:DC26"/>
    <mergeCell ref="F27:BB27"/>
    <mergeCell ref="BD27:BN27"/>
    <mergeCell ref="BO27:CI27"/>
    <mergeCell ref="CJ27:DC27"/>
    <mergeCell ref="BD24:BN24"/>
    <mergeCell ref="BO24:CI24"/>
    <mergeCell ref="CJ24:DC24"/>
    <mergeCell ref="BD25:BN25"/>
    <mergeCell ref="BO25:CI25"/>
    <mergeCell ref="CJ25:DC25"/>
    <mergeCell ref="BD22:BN22"/>
    <mergeCell ref="BO22:CI22"/>
    <mergeCell ref="CJ22:DC22"/>
    <mergeCell ref="BD23:BN23"/>
    <mergeCell ref="BO23:CI23"/>
    <mergeCell ref="CJ23:DC23"/>
    <mergeCell ref="BD19:BN20"/>
    <mergeCell ref="BO19:CI20"/>
    <mergeCell ref="CJ19:DC20"/>
    <mergeCell ref="BD21:BN21"/>
    <mergeCell ref="BO21:CI21"/>
    <mergeCell ref="CJ21:DC21"/>
    <mergeCell ref="B23:BB23"/>
    <mergeCell ref="B24:BB24"/>
    <mergeCell ref="B25:BB25"/>
    <mergeCell ref="B26:BB26"/>
    <mergeCell ref="A19:BC19"/>
    <mergeCell ref="B20:BB20"/>
    <mergeCell ref="B21:BB21"/>
    <mergeCell ref="B22:BB22"/>
    <mergeCell ref="A18:BC18"/>
    <mergeCell ref="BD18:BN18"/>
    <mergeCell ref="BO18:CI18"/>
    <mergeCell ref="CJ18:DC18"/>
    <mergeCell ref="A17:BC17"/>
    <mergeCell ref="BD17:BN17"/>
    <mergeCell ref="BO17:CI17"/>
    <mergeCell ref="CJ17:DC17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70">
      <selection activeCell="F84" sqref="F84"/>
    </sheetView>
  </sheetViews>
  <sheetFormatPr defaultColWidth="9.00390625" defaultRowHeight="12.75"/>
  <cols>
    <col min="1" max="1" width="8.75390625" style="30" customWidth="1"/>
    <col min="2" max="2" width="22.25390625" style="30" customWidth="1"/>
    <col min="3" max="3" width="15.25390625" style="30" customWidth="1"/>
    <col min="4" max="4" width="13.375" style="30" customWidth="1"/>
    <col min="5" max="5" width="16.25390625" style="30" customWidth="1"/>
    <col min="6" max="6" width="15.00390625" style="30" customWidth="1"/>
    <col min="7" max="16384" width="8.875" style="30" customWidth="1"/>
  </cols>
  <sheetData>
    <row r="1" spans="1:4" ht="15.75">
      <c r="A1" s="28" t="s">
        <v>150</v>
      </c>
      <c r="B1" s="29"/>
      <c r="C1" s="29"/>
      <c r="D1" s="29"/>
    </row>
    <row r="2" spans="1:4" s="33" customFormat="1" ht="13.5" thickBot="1">
      <c r="A2" s="31" t="s">
        <v>272</v>
      </c>
      <c r="B2" s="32"/>
      <c r="C2" s="32"/>
      <c r="D2" s="32"/>
    </row>
    <row r="3" spans="1:4" ht="12.75">
      <c r="A3" s="34" t="s">
        <v>151</v>
      </c>
      <c r="B3" s="35"/>
      <c r="C3" s="36" t="s">
        <v>152</v>
      </c>
      <c r="D3" s="37"/>
    </row>
    <row r="4" spans="1:4" ht="13.5" thickBot="1">
      <c r="A4" s="38" t="s">
        <v>153</v>
      </c>
      <c r="B4" s="39" t="s">
        <v>154</v>
      </c>
      <c r="C4" s="40" t="s">
        <v>155</v>
      </c>
      <c r="D4" s="41" t="s">
        <v>156</v>
      </c>
    </row>
    <row r="5" spans="1:6" ht="12.75">
      <c r="A5" s="42" t="s">
        <v>157</v>
      </c>
      <c r="B5" s="43" t="s">
        <v>5</v>
      </c>
      <c r="C5" s="44">
        <v>175101691.34</v>
      </c>
      <c r="D5" s="53" t="s">
        <v>158</v>
      </c>
      <c r="E5" s="56">
        <f>C5-D6</f>
        <v>71437277.96000001</v>
      </c>
      <c r="F5" s="56"/>
    </row>
    <row r="6" spans="1:6" ht="12.75">
      <c r="A6" s="42" t="s">
        <v>159</v>
      </c>
      <c r="B6" s="43" t="s">
        <v>160</v>
      </c>
      <c r="C6" s="44" t="s">
        <v>158</v>
      </c>
      <c r="D6" s="53">
        <v>103664413.38</v>
      </c>
      <c r="E6" s="56"/>
      <c r="F6" s="56"/>
    </row>
    <row r="7" spans="1:6" ht="12.75">
      <c r="A7" s="42" t="s">
        <v>161</v>
      </c>
      <c r="B7" s="43" t="s">
        <v>4</v>
      </c>
      <c r="C7" s="44">
        <v>439297.55</v>
      </c>
      <c r="D7" s="53" t="s">
        <v>158</v>
      </c>
      <c r="E7" s="56">
        <f>C7-D8</f>
        <v>0</v>
      </c>
      <c r="F7" s="56"/>
    </row>
    <row r="8" spans="1:6" ht="12.75">
      <c r="A8" s="42" t="s">
        <v>149</v>
      </c>
      <c r="B8" s="43" t="s">
        <v>162</v>
      </c>
      <c r="C8" s="44" t="s">
        <v>158</v>
      </c>
      <c r="D8" s="53">
        <v>439297.55</v>
      </c>
      <c r="E8" s="56"/>
      <c r="F8" s="56"/>
    </row>
    <row r="9" spans="1:6" ht="12.75">
      <c r="A9" s="42" t="s">
        <v>163</v>
      </c>
      <c r="B9" s="43" t="s">
        <v>164</v>
      </c>
      <c r="C9" s="44">
        <v>7425631.79</v>
      </c>
      <c r="D9" s="53" t="s">
        <v>158</v>
      </c>
      <c r="E9" s="56">
        <f>C9</f>
        <v>7425631.79</v>
      </c>
      <c r="F9" s="56"/>
    </row>
    <row r="10" spans="1:6" ht="12.75">
      <c r="A10" s="42" t="s">
        <v>165</v>
      </c>
      <c r="B10" s="43" t="s">
        <v>166</v>
      </c>
      <c r="C10" s="44">
        <v>3393895.18</v>
      </c>
      <c r="D10" s="53" t="s">
        <v>158</v>
      </c>
      <c r="E10" s="56">
        <f>C10</f>
        <v>3393895.18</v>
      </c>
      <c r="F10" s="56"/>
    </row>
    <row r="11" spans="1:6" ht="12.75">
      <c r="A11" s="42" t="s">
        <v>236</v>
      </c>
      <c r="B11" s="43" t="s">
        <v>237</v>
      </c>
      <c r="C11" s="44" t="s">
        <v>158</v>
      </c>
      <c r="D11" s="54">
        <v>12440297.71</v>
      </c>
      <c r="E11" s="56"/>
      <c r="F11" s="56"/>
    </row>
    <row r="12" spans="1:6" ht="12.75">
      <c r="A12" s="42" t="s">
        <v>137</v>
      </c>
      <c r="B12" s="43" t="s">
        <v>238</v>
      </c>
      <c r="C12" s="44" t="s">
        <v>158</v>
      </c>
      <c r="D12" s="54">
        <v>512542.24</v>
      </c>
      <c r="E12" s="56"/>
      <c r="F12" s="56"/>
    </row>
    <row r="13" spans="1:6" ht="12.75">
      <c r="A13" s="42" t="s">
        <v>167</v>
      </c>
      <c r="B13" s="43" t="s">
        <v>168</v>
      </c>
      <c r="C13" s="44">
        <v>18678928.65</v>
      </c>
      <c r="D13" s="53" t="s">
        <v>158</v>
      </c>
      <c r="E13" s="56">
        <f>C13</f>
        <v>18678928.65</v>
      </c>
      <c r="F13" s="56"/>
    </row>
    <row r="14" spans="1:6" ht="12.75">
      <c r="A14" s="42" t="s">
        <v>264</v>
      </c>
      <c r="B14" s="43" t="s">
        <v>265</v>
      </c>
      <c r="C14" s="44">
        <v>27121.1</v>
      </c>
      <c r="D14" s="53" t="s">
        <v>158</v>
      </c>
      <c r="E14" s="56">
        <f>C14</f>
        <v>27121.1</v>
      </c>
      <c r="F14" s="56"/>
    </row>
    <row r="15" spans="1:6" ht="12.75">
      <c r="A15" s="42" t="s">
        <v>169</v>
      </c>
      <c r="B15" s="43" t="s">
        <v>170</v>
      </c>
      <c r="C15" s="52">
        <v>60323115.8</v>
      </c>
      <c r="D15" s="53" t="s">
        <v>158</v>
      </c>
      <c r="E15" s="56">
        <f>C15-D11-D12</f>
        <v>47370275.849999994</v>
      </c>
      <c r="F15" s="56"/>
    </row>
    <row r="16" spans="1:6" ht="12.75">
      <c r="A16" s="42" t="s">
        <v>171</v>
      </c>
      <c r="B16" s="43" t="s">
        <v>172</v>
      </c>
      <c r="C16" s="57">
        <v>420335.29</v>
      </c>
      <c r="D16" s="53" t="s">
        <v>158</v>
      </c>
      <c r="E16" s="56">
        <f>C16+C17+C18</f>
        <v>41992269.44</v>
      </c>
      <c r="F16" s="56"/>
    </row>
    <row r="17" spans="1:6" ht="12.75">
      <c r="A17" s="42" t="s">
        <v>173</v>
      </c>
      <c r="B17" s="43" t="s">
        <v>174</v>
      </c>
      <c r="C17" s="57">
        <v>41239764.85</v>
      </c>
      <c r="D17" s="53" t="s">
        <v>158</v>
      </c>
      <c r="E17" s="56"/>
      <c r="F17" s="56"/>
    </row>
    <row r="18" spans="1:6" ht="12.75">
      <c r="A18" s="42" t="s">
        <v>246</v>
      </c>
      <c r="B18" s="43" t="s">
        <v>247</v>
      </c>
      <c r="C18" s="57">
        <v>332169.3</v>
      </c>
      <c r="D18" s="53" t="s">
        <v>158</v>
      </c>
      <c r="E18" s="56"/>
      <c r="F18" s="56"/>
    </row>
    <row r="19" spans="1:6" ht="12.75">
      <c r="A19" s="42" t="s">
        <v>273</v>
      </c>
      <c r="B19" s="43" t="s">
        <v>274</v>
      </c>
      <c r="C19" s="44">
        <v>1070820000</v>
      </c>
      <c r="D19" s="53" t="s">
        <v>158</v>
      </c>
      <c r="E19" s="56">
        <f>C19</f>
        <v>1070820000</v>
      </c>
      <c r="F19" s="56"/>
    </row>
    <row r="20" spans="1:6" ht="12.75">
      <c r="A20" s="42" t="s">
        <v>175</v>
      </c>
      <c r="B20" s="43" t="s">
        <v>176</v>
      </c>
      <c r="C20" s="44">
        <v>1521232875.98</v>
      </c>
      <c r="D20" s="53" t="s">
        <v>158</v>
      </c>
      <c r="E20" s="56">
        <f>C20</f>
        <v>1521232875.98</v>
      </c>
      <c r="F20" s="56"/>
    </row>
    <row r="21" spans="1:6" ht="12.75">
      <c r="A21" s="42" t="s">
        <v>248</v>
      </c>
      <c r="B21" s="43" t="s">
        <v>249</v>
      </c>
      <c r="C21" s="44">
        <v>897249090.13</v>
      </c>
      <c r="D21" s="53" t="s">
        <v>158</v>
      </c>
      <c r="E21" s="56"/>
      <c r="F21" s="56"/>
    </row>
    <row r="22" spans="1:6" ht="12.75">
      <c r="A22" s="42" t="s">
        <v>147</v>
      </c>
      <c r="B22" s="43" t="s">
        <v>250</v>
      </c>
      <c r="C22" s="44">
        <v>30057649.23</v>
      </c>
      <c r="D22" s="53" t="s">
        <v>158</v>
      </c>
      <c r="E22" s="56"/>
      <c r="F22" s="56"/>
    </row>
    <row r="23" spans="1:6" ht="12.75">
      <c r="A23" s="42" t="s">
        <v>148</v>
      </c>
      <c r="B23" s="43" t="s">
        <v>251</v>
      </c>
      <c r="C23" s="44">
        <v>593926136.62</v>
      </c>
      <c r="D23" s="53" t="s">
        <v>158</v>
      </c>
      <c r="E23" s="56"/>
      <c r="F23" s="56"/>
    </row>
    <row r="24" spans="1:6" ht="12.75">
      <c r="A24" s="42" t="s">
        <v>275</v>
      </c>
      <c r="B24" s="43" t="s">
        <v>276</v>
      </c>
      <c r="C24" s="44" t="s">
        <v>158</v>
      </c>
      <c r="D24" s="53">
        <v>278387953.13</v>
      </c>
      <c r="E24" s="56"/>
      <c r="F24" s="56"/>
    </row>
    <row r="25" spans="1:6" ht="12.75">
      <c r="A25" s="42" t="s">
        <v>177</v>
      </c>
      <c r="B25" s="43" t="s">
        <v>178</v>
      </c>
      <c r="C25" s="44" t="s">
        <v>158</v>
      </c>
      <c r="D25" s="53">
        <v>418581650.4</v>
      </c>
      <c r="E25" s="56"/>
      <c r="F25" s="56"/>
    </row>
    <row r="26" spans="1:6" ht="12.75">
      <c r="A26" s="42" t="s">
        <v>179</v>
      </c>
      <c r="B26" s="43" t="s">
        <v>180</v>
      </c>
      <c r="C26" s="44">
        <v>140483349.08</v>
      </c>
      <c r="D26" s="53" t="s">
        <v>158</v>
      </c>
      <c r="E26" s="56">
        <f>C26+C28</f>
        <v>140590692.73000002</v>
      </c>
      <c r="F26" s="56">
        <f>D25+D27</f>
        <v>418978645.85999995</v>
      </c>
    </row>
    <row r="27" spans="1:6" ht="12.75">
      <c r="A27" s="42" t="s">
        <v>262</v>
      </c>
      <c r="B27" s="43" t="s">
        <v>263</v>
      </c>
      <c r="C27" s="44" t="s">
        <v>158</v>
      </c>
      <c r="D27" s="53">
        <v>396995.46</v>
      </c>
      <c r="E27" s="56"/>
      <c r="F27" s="56"/>
    </row>
    <row r="28" spans="1:6" ht="12.75">
      <c r="A28" s="42" t="s">
        <v>181</v>
      </c>
      <c r="B28" s="43" t="s">
        <v>182</v>
      </c>
      <c r="C28" s="44">
        <v>107343.65</v>
      </c>
      <c r="D28" s="53" t="s">
        <v>158</v>
      </c>
      <c r="E28" s="56"/>
      <c r="F28" s="56"/>
    </row>
    <row r="29" spans="1:6" ht="12.75">
      <c r="A29" s="42" t="s">
        <v>277</v>
      </c>
      <c r="B29" s="43" t="s">
        <v>278</v>
      </c>
      <c r="C29" s="44">
        <v>238752689.99</v>
      </c>
      <c r="D29" s="53" t="s">
        <v>158</v>
      </c>
      <c r="E29" s="56"/>
      <c r="F29" s="56"/>
    </row>
    <row r="30" spans="1:6" ht="12.75">
      <c r="A30" s="42" t="s">
        <v>183</v>
      </c>
      <c r="B30" s="43" t="s">
        <v>184</v>
      </c>
      <c r="C30" s="44">
        <v>426529715.66</v>
      </c>
      <c r="D30" s="53" t="s">
        <v>158</v>
      </c>
      <c r="E30" s="56">
        <f>C30+C32</f>
        <v>427072525.20000005</v>
      </c>
      <c r="F30" s="56">
        <f>D31+D33</f>
        <v>188319835.21</v>
      </c>
    </row>
    <row r="31" spans="1:6" ht="12.75">
      <c r="A31" s="42" t="s">
        <v>185</v>
      </c>
      <c r="B31" s="43" t="s">
        <v>186</v>
      </c>
      <c r="C31" s="44" t="s">
        <v>158</v>
      </c>
      <c r="D31" s="53">
        <v>188314729.97</v>
      </c>
      <c r="E31" s="56"/>
      <c r="F31" s="56"/>
    </row>
    <row r="32" spans="1:6" ht="12.75">
      <c r="A32" s="42" t="s">
        <v>187</v>
      </c>
      <c r="B32" s="43" t="s">
        <v>188</v>
      </c>
      <c r="C32" s="44">
        <v>542809.54</v>
      </c>
      <c r="D32" s="53" t="s">
        <v>158</v>
      </c>
      <c r="E32" s="56"/>
      <c r="F32" s="56"/>
    </row>
    <row r="33" spans="1:6" ht="12.75">
      <c r="A33" s="42" t="s">
        <v>189</v>
      </c>
      <c r="B33" s="43" t="s">
        <v>190</v>
      </c>
      <c r="C33" s="44" t="s">
        <v>158</v>
      </c>
      <c r="D33" s="53">
        <v>5105.24</v>
      </c>
      <c r="E33" s="56"/>
      <c r="F33" s="56"/>
    </row>
    <row r="34" spans="1:6" ht="12.75">
      <c r="A34" s="42" t="s">
        <v>244</v>
      </c>
      <c r="B34" s="43" t="s">
        <v>245</v>
      </c>
      <c r="C34" s="44" t="s">
        <v>158</v>
      </c>
      <c r="D34" s="53">
        <v>346135841.37</v>
      </c>
      <c r="E34" s="56"/>
      <c r="F34" s="56">
        <f>D34</f>
        <v>346135841.37</v>
      </c>
    </row>
    <row r="35" spans="1:6" ht="12.75">
      <c r="A35" s="42" t="s">
        <v>252</v>
      </c>
      <c r="B35" s="43" t="s">
        <v>253</v>
      </c>
      <c r="C35" s="44" t="s">
        <v>158</v>
      </c>
      <c r="D35" s="53">
        <v>346110500</v>
      </c>
      <c r="E35" s="56"/>
      <c r="F35" s="56"/>
    </row>
    <row r="36" spans="1:6" ht="12.75">
      <c r="A36" s="42" t="s">
        <v>254</v>
      </c>
      <c r="B36" s="43" t="s">
        <v>255</v>
      </c>
      <c r="C36" s="44" t="s">
        <v>158</v>
      </c>
      <c r="D36" s="53">
        <v>25341.37</v>
      </c>
      <c r="E36" s="56"/>
      <c r="F36" s="56"/>
    </row>
    <row r="37" spans="1:6" ht="12.75">
      <c r="A37" s="42" t="s">
        <v>191</v>
      </c>
      <c r="B37" s="43" t="s">
        <v>192</v>
      </c>
      <c r="C37" s="44" t="s">
        <v>158</v>
      </c>
      <c r="D37" s="53">
        <v>2258706.95</v>
      </c>
      <c r="E37" s="56">
        <f>C39+C41+C42+C43</f>
        <v>19944466.27</v>
      </c>
      <c r="F37" s="56">
        <f>D37+D38+D40</f>
        <v>17365695.19</v>
      </c>
    </row>
    <row r="38" spans="1:6" ht="12.75">
      <c r="A38" s="42" t="s">
        <v>193</v>
      </c>
      <c r="B38" s="43" t="s">
        <v>131</v>
      </c>
      <c r="C38" s="44" t="s">
        <v>158</v>
      </c>
      <c r="D38" s="53">
        <v>14709261.12</v>
      </c>
      <c r="E38" s="56"/>
      <c r="F38" s="56"/>
    </row>
    <row r="39" spans="1:6" ht="12.75">
      <c r="A39" s="42" t="s">
        <v>240</v>
      </c>
      <c r="B39" s="43" t="s">
        <v>241</v>
      </c>
      <c r="C39" s="44">
        <v>19761393.13</v>
      </c>
      <c r="D39" s="53" t="s">
        <v>158</v>
      </c>
      <c r="E39" s="56"/>
      <c r="F39" s="56"/>
    </row>
    <row r="40" spans="1:6" ht="12.75">
      <c r="A40" s="42" t="s">
        <v>194</v>
      </c>
      <c r="B40" s="43" t="s">
        <v>195</v>
      </c>
      <c r="C40" s="44" t="s">
        <v>158</v>
      </c>
      <c r="D40" s="53">
        <v>397727.12</v>
      </c>
      <c r="E40" s="56"/>
      <c r="F40" s="56"/>
    </row>
    <row r="41" spans="1:6" ht="12.75">
      <c r="A41" s="42" t="s">
        <v>196</v>
      </c>
      <c r="B41" s="43" t="s">
        <v>144</v>
      </c>
      <c r="C41" s="44">
        <v>129174.69</v>
      </c>
      <c r="D41" s="53" t="s">
        <v>158</v>
      </c>
      <c r="E41" s="56"/>
      <c r="F41" s="56"/>
    </row>
    <row r="42" spans="1:6" ht="12.75">
      <c r="A42" s="42" t="s">
        <v>197</v>
      </c>
      <c r="B42" s="43" t="s">
        <v>198</v>
      </c>
      <c r="C42" s="44">
        <v>53846.4</v>
      </c>
      <c r="D42" s="53" t="s">
        <v>158</v>
      </c>
      <c r="E42" s="56"/>
      <c r="F42" s="56"/>
    </row>
    <row r="43" spans="1:6" ht="12.75">
      <c r="A43" s="42" t="s">
        <v>199</v>
      </c>
      <c r="B43" s="43" t="s">
        <v>145</v>
      </c>
      <c r="C43" s="44">
        <v>52.05</v>
      </c>
      <c r="D43" s="53" t="s">
        <v>158</v>
      </c>
      <c r="E43" s="56"/>
      <c r="F43" s="56"/>
    </row>
    <row r="44" spans="1:6" ht="12.75">
      <c r="A44" s="42" t="s">
        <v>200</v>
      </c>
      <c r="B44" s="43" t="s">
        <v>146</v>
      </c>
      <c r="C44" s="44">
        <v>1533643.49</v>
      </c>
      <c r="D44" s="53" t="s">
        <v>158</v>
      </c>
      <c r="E44" s="56">
        <f>C44+C48</f>
        <v>1677082.49</v>
      </c>
      <c r="F44" s="56">
        <f>D45+D46+D47+D49+D50+D51</f>
        <v>3929594.34</v>
      </c>
    </row>
    <row r="45" spans="1:6" ht="12.75">
      <c r="A45" s="42" t="s">
        <v>201</v>
      </c>
      <c r="B45" s="43" t="s">
        <v>202</v>
      </c>
      <c r="C45" s="44" t="s">
        <v>158</v>
      </c>
      <c r="D45" s="53">
        <v>987991.17</v>
      </c>
      <c r="E45" s="56"/>
      <c r="F45" s="56"/>
    </row>
    <row r="46" spans="1:6" ht="12.75">
      <c r="A46" s="42" t="s">
        <v>203</v>
      </c>
      <c r="B46" s="43" t="s">
        <v>204</v>
      </c>
      <c r="C46" s="44" t="s">
        <v>158</v>
      </c>
      <c r="D46" s="53">
        <v>1805565.81</v>
      </c>
      <c r="E46" s="56"/>
      <c r="F46" s="56"/>
    </row>
    <row r="47" spans="1:6" ht="12.75">
      <c r="A47" s="42" t="s">
        <v>205</v>
      </c>
      <c r="B47" s="43" t="s">
        <v>206</v>
      </c>
      <c r="C47" s="44" t="s">
        <v>158</v>
      </c>
      <c r="D47" s="53">
        <v>445671.11</v>
      </c>
      <c r="E47" s="56"/>
      <c r="F47" s="56"/>
    </row>
    <row r="48" spans="1:6" ht="12.75">
      <c r="A48" s="42" t="s">
        <v>207</v>
      </c>
      <c r="B48" s="43" t="s">
        <v>208</v>
      </c>
      <c r="C48" s="44">
        <v>143439</v>
      </c>
      <c r="D48" s="53" t="s">
        <v>158</v>
      </c>
      <c r="E48" s="56"/>
      <c r="F48" s="56"/>
    </row>
    <row r="49" spans="1:6" ht="12.75">
      <c r="A49" s="42" t="s">
        <v>209</v>
      </c>
      <c r="B49" s="43" t="s">
        <v>210</v>
      </c>
      <c r="C49" s="44" t="s">
        <v>158</v>
      </c>
      <c r="D49" s="53">
        <v>639142.35</v>
      </c>
      <c r="E49" s="56"/>
      <c r="F49" s="56"/>
    </row>
    <row r="50" spans="1:6" ht="12.75">
      <c r="A50" s="42" t="s">
        <v>211</v>
      </c>
      <c r="B50" s="43" t="s">
        <v>212</v>
      </c>
      <c r="C50" s="44" t="s">
        <v>158</v>
      </c>
      <c r="D50" s="53">
        <v>36647.9</v>
      </c>
      <c r="E50" s="56"/>
      <c r="F50" s="56"/>
    </row>
    <row r="51" spans="1:6" ht="12.75">
      <c r="A51" s="42" t="s">
        <v>213</v>
      </c>
      <c r="B51" s="43" t="s">
        <v>214</v>
      </c>
      <c r="C51" s="44" t="s">
        <v>158</v>
      </c>
      <c r="D51" s="53">
        <v>14576</v>
      </c>
      <c r="E51" s="56"/>
      <c r="F51" s="56"/>
    </row>
    <row r="52" spans="1:6" ht="12.75">
      <c r="A52" s="42" t="s">
        <v>215</v>
      </c>
      <c r="B52" s="43" t="s">
        <v>216</v>
      </c>
      <c r="C52" s="44" t="s">
        <v>158</v>
      </c>
      <c r="D52" s="53">
        <v>11030033.53</v>
      </c>
      <c r="E52" s="56"/>
      <c r="F52" s="56">
        <f>D52</f>
        <v>11030033.53</v>
      </c>
    </row>
    <row r="53" spans="1:6" ht="12.75">
      <c r="A53" s="42" t="s">
        <v>217</v>
      </c>
      <c r="B53" s="43" t="s">
        <v>218</v>
      </c>
      <c r="C53" s="44">
        <v>596477.53</v>
      </c>
      <c r="D53" s="53" t="s">
        <v>158</v>
      </c>
      <c r="E53" s="56">
        <f>C53</f>
        <v>596477.53</v>
      </c>
      <c r="F53" s="56"/>
    </row>
    <row r="54" spans="1:6" ht="12.75">
      <c r="A54" s="42" t="s">
        <v>219</v>
      </c>
      <c r="B54" s="43" t="s">
        <v>220</v>
      </c>
      <c r="C54" s="44">
        <v>2057313.05</v>
      </c>
      <c r="D54" s="53" t="s">
        <v>158</v>
      </c>
      <c r="E54" s="56">
        <f>C54</f>
        <v>2057313.05</v>
      </c>
      <c r="F54" s="56"/>
    </row>
    <row r="55" spans="1:6" ht="12.75">
      <c r="A55" s="42" t="s">
        <v>221</v>
      </c>
      <c r="B55" s="43" t="s">
        <v>222</v>
      </c>
      <c r="C55" s="44" t="s">
        <v>158</v>
      </c>
      <c r="D55" s="53">
        <v>348828</v>
      </c>
      <c r="E55" s="56"/>
      <c r="F55" s="56">
        <f>D55</f>
        <v>348828</v>
      </c>
    </row>
    <row r="56" spans="1:6" ht="12.75">
      <c r="A56" s="42" t="s">
        <v>279</v>
      </c>
      <c r="B56" s="43" t="s">
        <v>280</v>
      </c>
      <c r="C56" s="44" t="s">
        <v>158</v>
      </c>
      <c r="D56" s="53">
        <v>348828</v>
      </c>
      <c r="E56" s="56"/>
      <c r="F56" s="56"/>
    </row>
    <row r="57" spans="1:6" ht="12.75">
      <c r="A57" s="42" t="s">
        <v>281</v>
      </c>
      <c r="B57" s="43" t="s">
        <v>282</v>
      </c>
      <c r="C57" s="44">
        <v>602758.32</v>
      </c>
      <c r="D57" s="53" t="s">
        <v>158</v>
      </c>
      <c r="E57" s="56">
        <v>117565119.86</v>
      </c>
      <c r="F57" s="56">
        <v>1592102786.9</v>
      </c>
    </row>
    <row r="58" spans="1:6" ht="12.75">
      <c r="A58" s="42" t="s">
        <v>283</v>
      </c>
      <c r="B58" s="43" t="s">
        <v>284</v>
      </c>
      <c r="C58" s="44" t="s">
        <v>158</v>
      </c>
      <c r="D58" s="53">
        <v>1039685.47</v>
      </c>
      <c r="E58" s="56"/>
      <c r="F58" s="56"/>
    </row>
    <row r="59" spans="1:6" ht="12.75">
      <c r="A59" s="42" t="s">
        <v>285</v>
      </c>
      <c r="B59" s="43" t="s">
        <v>286</v>
      </c>
      <c r="C59" s="44" t="s">
        <v>158</v>
      </c>
      <c r="D59" s="53">
        <v>1276553.15</v>
      </c>
      <c r="E59" s="56"/>
      <c r="F59" s="56"/>
    </row>
    <row r="60" spans="1:6" ht="12.75">
      <c r="A60" s="42" t="s">
        <v>287</v>
      </c>
      <c r="B60" s="43" t="s">
        <v>288</v>
      </c>
      <c r="C60" s="44">
        <v>16644055.05</v>
      </c>
      <c r="D60" s="53" t="s">
        <v>158</v>
      </c>
      <c r="E60" s="56"/>
      <c r="F60" s="56"/>
    </row>
    <row r="61" spans="1:6" ht="12.75">
      <c r="A61" s="42" t="s">
        <v>289</v>
      </c>
      <c r="B61" s="43" t="s">
        <v>290</v>
      </c>
      <c r="C61" s="44">
        <v>58635.63</v>
      </c>
      <c r="D61" s="53" t="s">
        <v>158</v>
      </c>
      <c r="E61" s="56"/>
      <c r="F61" s="56"/>
    </row>
    <row r="62" spans="1:6" ht="12.75">
      <c r="A62" s="42" t="s">
        <v>291</v>
      </c>
      <c r="B62" s="43" t="s">
        <v>292</v>
      </c>
      <c r="C62" s="44">
        <v>8540156.66</v>
      </c>
      <c r="D62" s="53" t="s">
        <v>158</v>
      </c>
      <c r="E62" s="56"/>
      <c r="F62" s="56"/>
    </row>
    <row r="63" spans="1:6" ht="12.75">
      <c r="A63" s="42" t="s">
        <v>293</v>
      </c>
      <c r="B63" s="43" t="s">
        <v>294</v>
      </c>
      <c r="C63" s="44">
        <v>25362606.38</v>
      </c>
      <c r="D63" s="53" t="s">
        <v>158</v>
      </c>
      <c r="E63" s="56"/>
      <c r="F63" s="56"/>
    </row>
    <row r="64" spans="1:6" ht="12.75">
      <c r="A64" s="42" t="s">
        <v>295</v>
      </c>
      <c r="B64" s="43" t="s">
        <v>296</v>
      </c>
      <c r="C64" s="44" t="s">
        <v>158</v>
      </c>
      <c r="D64" s="53">
        <v>1364545894.32</v>
      </c>
      <c r="E64" s="56"/>
      <c r="F64" s="56"/>
    </row>
    <row r="65" spans="1:6" ht="12.75">
      <c r="A65" s="42" t="s">
        <v>297</v>
      </c>
      <c r="B65" s="43" t="s">
        <v>298</v>
      </c>
      <c r="C65" s="44" t="s">
        <v>158</v>
      </c>
      <c r="D65" s="53">
        <v>181764088.69</v>
      </c>
      <c r="E65" s="56"/>
      <c r="F65" s="56"/>
    </row>
    <row r="66" spans="1:6" ht="12.75">
      <c r="A66" s="42" t="s">
        <v>299</v>
      </c>
      <c r="B66" s="43" t="s">
        <v>300</v>
      </c>
      <c r="C66" s="44" t="s">
        <v>158</v>
      </c>
      <c r="D66" s="53">
        <v>1363039.94</v>
      </c>
      <c r="E66" s="56"/>
      <c r="F66" s="56"/>
    </row>
    <row r="67" spans="1:6" ht="12.75">
      <c r="A67" s="42" t="s">
        <v>301</v>
      </c>
      <c r="B67" s="43" t="s">
        <v>302</v>
      </c>
      <c r="C67" s="44" t="s">
        <v>158</v>
      </c>
      <c r="D67" s="53">
        <v>551.48</v>
      </c>
      <c r="E67" s="56"/>
      <c r="F67" s="56"/>
    </row>
    <row r="68" spans="1:6" ht="12.75">
      <c r="A68" s="42" t="s">
        <v>303</v>
      </c>
      <c r="B68" s="43" t="s">
        <v>304</v>
      </c>
      <c r="C68" s="44" t="s">
        <v>158</v>
      </c>
      <c r="D68" s="53">
        <v>50528.2</v>
      </c>
      <c r="E68" s="56"/>
      <c r="F68" s="56"/>
    </row>
    <row r="69" spans="1:6" ht="12.75">
      <c r="A69" s="42" t="s">
        <v>305</v>
      </c>
      <c r="B69" s="43" t="s">
        <v>306</v>
      </c>
      <c r="C69" s="44" t="s">
        <v>158</v>
      </c>
      <c r="D69" s="53">
        <v>47457.18</v>
      </c>
      <c r="E69" s="56"/>
      <c r="F69" s="56"/>
    </row>
    <row r="70" spans="1:6" ht="12.75">
      <c r="A70" s="42" t="s">
        <v>307</v>
      </c>
      <c r="B70" s="43" t="s">
        <v>308</v>
      </c>
      <c r="C70" s="44" t="s">
        <v>158</v>
      </c>
      <c r="D70" s="53">
        <v>147049.83</v>
      </c>
      <c r="E70" s="56"/>
      <c r="F70" s="56"/>
    </row>
    <row r="71" spans="1:6" ht="12.75">
      <c r="A71" s="42" t="s">
        <v>309</v>
      </c>
      <c r="B71" s="43" t="s">
        <v>310</v>
      </c>
      <c r="C71" s="44" t="s">
        <v>158</v>
      </c>
      <c r="D71" s="53">
        <v>147049.83</v>
      </c>
      <c r="E71" s="56"/>
      <c r="F71" s="56"/>
    </row>
    <row r="72" spans="1:6" ht="12.75">
      <c r="A72" s="42" t="s">
        <v>311</v>
      </c>
      <c r="B72" s="43" t="s">
        <v>312</v>
      </c>
      <c r="C72" s="44" t="s">
        <v>158</v>
      </c>
      <c r="D72" s="53">
        <v>1661461.84</v>
      </c>
      <c r="E72" s="56"/>
      <c r="F72" s="56"/>
    </row>
    <row r="73" spans="1:6" ht="12.75">
      <c r="A73" s="42" t="s">
        <v>313</v>
      </c>
      <c r="B73" s="43" t="s">
        <v>314</v>
      </c>
      <c r="C73" s="44">
        <v>168560</v>
      </c>
      <c r="D73" s="53" t="s">
        <v>158</v>
      </c>
      <c r="E73" s="56"/>
      <c r="F73" s="56"/>
    </row>
    <row r="74" spans="1:6" ht="12.75">
      <c r="A74" s="42" t="s">
        <v>315</v>
      </c>
      <c r="B74" s="43" t="s">
        <v>316</v>
      </c>
      <c r="C74" s="44">
        <v>26290122.65</v>
      </c>
      <c r="D74" s="53" t="s">
        <v>158</v>
      </c>
      <c r="E74" s="56"/>
      <c r="F74" s="56"/>
    </row>
    <row r="75" spans="1:6" ht="12.75">
      <c r="A75" s="42" t="s">
        <v>317</v>
      </c>
      <c r="B75" s="43" t="s">
        <v>318</v>
      </c>
      <c r="C75" s="44" t="s">
        <v>158</v>
      </c>
      <c r="D75" s="53">
        <v>308251.63</v>
      </c>
      <c r="E75" s="56"/>
      <c r="F75" s="56"/>
    </row>
    <row r="76" spans="1:6" ht="12.75">
      <c r="A76" s="42" t="s">
        <v>223</v>
      </c>
      <c r="B76" s="43" t="s">
        <v>224</v>
      </c>
      <c r="C76" s="44" t="s">
        <v>158</v>
      </c>
      <c r="D76" s="53">
        <v>1878265.91</v>
      </c>
      <c r="E76" s="56"/>
      <c r="F76" s="56">
        <f aca="true" t="shared" si="0" ref="F76:F81">D76</f>
        <v>1878265.91</v>
      </c>
    </row>
    <row r="77" spans="1:6" ht="12.75">
      <c r="A77" s="42" t="s">
        <v>225</v>
      </c>
      <c r="B77" s="43" t="s">
        <v>51</v>
      </c>
      <c r="C77" s="44" t="s">
        <v>158</v>
      </c>
      <c r="D77" s="53">
        <v>1550000</v>
      </c>
      <c r="E77" s="56"/>
      <c r="F77" s="56">
        <f t="shared" si="0"/>
        <v>1550000</v>
      </c>
    </row>
    <row r="78" spans="1:6" ht="12.75">
      <c r="A78" s="42" t="s">
        <v>226</v>
      </c>
      <c r="B78" s="43" t="s">
        <v>73</v>
      </c>
      <c r="C78" s="44" t="s">
        <v>158</v>
      </c>
      <c r="D78" s="53">
        <v>232500</v>
      </c>
      <c r="E78" s="56"/>
      <c r="F78" s="56">
        <f t="shared" si="0"/>
        <v>232500</v>
      </c>
    </row>
    <row r="79" spans="1:6" ht="12.75">
      <c r="A79" s="42" t="s">
        <v>227</v>
      </c>
      <c r="B79" s="43" t="s">
        <v>72</v>
      </c>
      <c r="C79" s="44" t="s">
        <v>158</v>
      </c>
      <c r="D79" s="53">
        <v>56550972</v>
      </c>
      <c r="E79" s="56"/>
      <c r="F79" s="56">
        <f t="shared" si="0"/>
        <v>56550972</v>
      </c>
    </row>
    <row r="80" spans="1:6" ht="12.75">
      <c r="A80" s="42" t="s">
        <v>228</v>
      </c>
      <c r="B80" s="43" t="s">
        <v>229</v>
      </c>
      <c r="C80" s="44" t="s">
        <v>158</v>
      </c>
      <c r="D80" s="53">
        <v>762176353.04</v>
      </c>
      <c r="E80" s="56"/>
      <c r="F80" s="56"/>
    </row>
    <row r="81" spans="1:6" ht="12.75">
      <c r="A81" s="42" t="s">
        <v>230</v>
      </c>
      <c r="B81" s="43" t="s">
        <v>231</v>
      </c>
      <c r="C81" s="44" t="s">
        <v>158</v>
      </c>
      <c r="D81" s="53">
        <v>1872391.11</v>
      </c>
      <c r="E81" s="56"/>
      <c r="F81" s="56">
        <f t="shared" si="0"/>
        <v>1872391.11</v>
      </c>
    </row>
    <row r="82" spans="1:6" ht="12.75">
      <c r="A82" s="42" t="s">
        <v>232</v>
      </c>
      <c r="B82" s="43" t="s">
        <v>233</v>
      </c>
      <c r="C82" s="44">
        <v>2520444.73</v>
      </c>
      <c r="D82" s="53" t="s">
        <v>158</v>
      </c>
      <c r="E82" s="56">
        <f>C82</f>
        <v>2520444.73</v>
      </c>
      <c r="F82" s="56"/>
    </row>
    <row r="83" spans="1:6" ht="12.75">
      <c r="A83" s="42" t="s">
        <v>234</v>
      </c>
      <c r="B83" s="43" t="s">
        <v>235</v>
      </c>
      <c r="C83" s="44" t="s">
        <v>158</v>
      </c>
      <c r="D83" s="53">
        <v>91930655.35</v>
      </c>
      <c r="E83" s="56"/>
      <c r="F83" s="56">
        <f>D83+D80</f>
        <v>854107008.39</v>
      </c>
    </row>
    <row r="84" spans="1:6" ht="12.75">
      <c r="A84" s="42" t="s">
        <v>256</v>
      </c>
      <c r="B84" s="43" t="s">
        <v>235</v>
      </c>
      <c r="C84" s="44" t="s">
        <v>158</v>
      </c>
      <c r="D84" s="53">
        <v>123203121.02</v>
      </c>
      <c r="E84" s="56"/>
      <c r="F84" s="56"/>
    </row>
    <row r="85" spans="1:6" ht="12.75">
      <c r="A85" s="42" t="s">
        <v>257</v>
      </c>
      <c r="B85" s="43" t="s">
        <v>241</v>
      </c>
      <c r="C85" s="44">
        <v>31272465.67</v>
      </c>
      <c r="D85" s="53" t="s">
        <v>158</v>
      </c>
      <c r="E85" s="56"/>
      <c r="F85" s="56"/>
    </row>
    <row r="86" spans="1:6" ht="12.75">
      <c r="A86" s="42" t="s">
        <v>258</v>
      </c>
      <c r="B86" s="43" t="s">
        <v>259</v>
      </c>
      <c r="C86" s="44">
        <v>29672814.9</v>
      </c>
      <c r="D86" s="53" t="s">
        <v>158</v>
      </c>
      <c r="E86" s="56"/>
      <c r="F86" s="56"/>
    </row>
    <row r="87" spans="1:6" ht="13.5" thickBot="1">
      <c r="A87" s="42" t="s">
        <v>242</v>
      </c>
      <c r="B87" s="43" t="s">
        <v>243</v>
      </c>
      <c r="C87" s="44">
        <v>1599650.77</v>
      </c>
      <c r="D87" s="53" t="s">
        <v>158</v>
      </c>
      <c r="E87" s="56"/>
      <c r="F87" s="56"/>
    </row>
    <row r="88" spans="1:6" ht="13.5" thickBot="1">
      <c r="A88" s="45"/>
      <c r="B88" s="46"/>
      <c r="C88" s="47">
        <v>3145940523.21</v>
      </c>
      <c r="D88" s="55">
        <v>3145940523.21</v>
      </c>
      <c r="E88" s="56"/>
      <c r="F88" s="56"/>
    </row>
    <row r="89" spans="5:6" ht="12.75">
      <c r="E89" s="56"/>
      <c r="F89" s="56"/>
    </row>
    <row r="90" spans="5:6" ht="12.75">
      <c r="E90" s="56">
        <f>SUM(E5:E89)</f>
        <v>3494402397.8100004</v>
      </c>
      <c r="F90" s="56">
        <f>SUM(F5:F89)</f>
        <v>3494402397.81</v>
      </c>
    </row>
    <row r="92" ht="12.75">
      <c r="E92" s="30">
        <f>E90-F90</f>
        <v>0</v>
      </c>
    </row>
  </sheetData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Bostan</cp:lastModifiedBy>
  <cp:lastPrinted>2008-07-29T13:21:35Z</cp:lastPrinted>
  <dcterms:created xsi:type="dcterms:W3CDTF">2003-08-15T10:28:56Z</dcterms:created>
  <dcterms:modified xsi:type="dcterms:W3CDTF">2008-07-29T13:22:02Z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